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WiLS Dropbox\WiLS-wide\WPLC\Financials\Budgets\YTD spreadsheets\2022\"/>
    </mc:Choice>
  </mc:AlternateContent>
  <bookViews>
    <workbookView xWindow="-105" yWindow="-105" windowWidth="23250" windowHeight="12570" tabRatio="649"/>
  </bookViews>
  <sheets>
    <sheet name="2022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G854" i="23" l="1"/>
  <c r="B854" i="23"/>
  <c r="B1" i="23" l="1"/>
  <c r="L854" i="23"/>
  <c r="K854" i="23"/>
  <c r="G56" i="1" l="1"/>
  <c r="C35" i="1" s="1"/>
  <c r="G55" i="1"/>
  <c r="C34" i="1" s="1"/>
  <c r="G53" i="1"/>
  <c r="C31" i="1" s="1"/>
  <c r="G52" i="1"/>
  <c r="C30" i="1" s="1"/>
  <c r="G51" i="1"/>
  <c r="C27" i="1" s="1"/>
  <c r="G50" i="1"/>
  <c r="C26" i="1" s="1"/>
  <c r="G49" i="1"/>
  <c r="C24" i="1" s="1"/>
  <c r="G54" i="1"/>
  <c r="C29" i="1" s="1"/>
  <c r="R3" i="19" l="1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2" i="19"/>
  <c r="D18" i="19"/>
  <c r="C16" i="1" l="1"/>
  <c r="Q2" i="19" l="1"/>
  <c r="I18" i="19"/>
  <c r="D7" i="1" s="1"/>
  <c r="Q3" i="19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L18" i="19"/>
  <c r="I12" i="22" l="1"/>
  <c r="J44" i="20" l="1"/>
  <c r="G52" i="21" l="1"/>
  <c r="AL44" i="20"/>
  <c r="D31" i="1" s="1"/>
  <c r="N44" i="20"/>
  <c r="D25" i="1" s="1"/>
  <c r="E25" i="1" s="1"/>
  <c r="E31" i="1" l="1"/>
  <c r="AH44" i="20" l="1"/>
  <c r="J12" i="22"/>
  <c r="I3" i="22" l="1"/>
  <c r="B47" i="19"/>
  <c r="D11" i="1" l="1"/>
  <c r="C38" i="1" s="1"/>
  <c r="V44" i="20"/>
  <c r="D27" i="1" s="1"/>
  <c r="E27" i="1" l="1"/>
  <c r="Q52" i="21" l="1"/>
  <c r="D13" i="1" s="1"/>
  <c r="E13" i="1" s="1"/>
  <c r="L52" i="21" l="1"/>
  <c r="D12" i="1" s="1"/>
  <c r="E12" i="1" s="1"/>
  <c r="B52" i="21"/>
  <c r="R44" i="20" l="1"/>
  <c r="D26" i="1" s="1"/>
  <c r="E26" i="1" s="1"/>
  <c r="D47" i="19" l="1"/>
  <c r="D3" i="19" l="1"/>
  <c r="G18" i="19"/>
  <c r="E6" i="1" l="1"/>
  <c r="E11" i="1"/>
  <c r="D10" i="1"/>
  <c r="E10" i="1" l="1"/>
  <c r="G41" i="1" s="1"/>
  <c r="C58" i="1"/>
  <c r="B14" i="22"/>
  <c r="G57" i="1" l="1"/>
  <c r="AX44" i="20" l="1"/>
  <c r="AT44" i="20"/>
  <c r="AP44" i="20"/>
  <c r="Z44" i="20"/>
  <c r="D28" i="1" s="1"/>
  <c r="E28" i="1" s="1"/>
  <c r="F44" i="20"/>
  <c r="B44" i="20"/>
  <c r="AD44" i="20"/>
  <c r="D29" i="1" s="1"/>
  <c r="N18" i="19" l="1"/>
  <c r="D9" i="1" s="1"/>
  <c r="E9" i="1" s="1"/>
  <c r="B18" i="19" l="1"/>
  <c r="Q18" i="19" s="1"/>
  <c r="D8" i="1"/>
  <c r="E8" i="1" l="1"/>
  <c r="D36" i="1"/>
  <c r="E36" i="1" s="1"/>
  <c r="D35" i="1"/>
  <c r="E35" i="1" s="1"/>
  <c r="D34" i="1"/>
  <c r="E34" i="1" s="1"/>
  <c r="D23" i="1"/>
  <c r="E23" i="1" s="1"/>
  <c r="D22" i="1"/>
  <c r="E22" i="1" s="1"/>
  <c r="D14" i="1"/>
  <c r="E14" i="1" s="1"/>
  <c r="D24" i="1"/>
  <c r="D16" i="1" l="1"/>
  <c r="E24" i="1"/>
  <c r="R18" i="19"/>
  <c r="E29" i="1"/>
  <c r="E7" i="1"/>
  <c r="E16" i="1" s="1"/>
  <c r="D30" i="1" l="1"/>
  <c r="E30" i="1" s="1"/>
  <c r="D38" i="1" l="1"/>
  <c r="E38" i="1" s="1"/>
  <c r="D41" i="1" l="1"/>
</calcChain>
</file>

<file path=xl/sharedStrings.xml><?xml version="1.0" encoding="utf-8"?>
<sst xmlns="http://schemas.openxmlformats.org/spreadsheetml/2006/main" count="2136" uniqueCount="1620">
  <si>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</si>
  <si>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</si>
  <si>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</si>
  <si>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</si>
  <si>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</si>
  <si>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</si>
  <si>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</si>
  <si>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</si>
  <si>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</si>
  <si>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</si>
  <si>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</si>
  <si>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</si>
  <si>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</si>
  <si>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</si>
  <si>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</si>
  <si>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</si>
  <si>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</si>
  <si>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</si>
  <si>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</si>
  <si>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</si>
  <si>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</si>
  <si>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</si>
  <si>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</si>
  <si>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</si>
  <si>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</si>
  <si>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</si>
  <si>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</si>
  <si>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</si>
  <si>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</si>
  <si>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</si>
  <si>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</si>
  <si>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</si>
  <si>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</si>
  <si>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</si>
  <si>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</si>
  <si>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</si>
  <si>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</si>
  <si>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</si>
  <si>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</si>
  <si>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</si>
  <si>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</si>
  <si>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</si>
  <si>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</si>
  <si>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</si>
  <si>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</si>
  <si>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</si>
  <si>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</si>
  <si>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</si>
  <si>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</si>
  <si>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</si>
  <si>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</si>
  <si>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</si>
  <si>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</si>
  <si>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</si>
  <si>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</si>
  <si>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</si>
  <si>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</si>
  <si>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</si>
  <si>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</si>
  <si>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</si>
  <si>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</si>
  <si>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</si>
  <si>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</si>
  <si>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See below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</si>
  <si>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</si>
  <si>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</si>
  <si>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</si>
  <si>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</si>
  <si>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</si>
  <si>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</si>
  <si>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</si>
  <si>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</si>
  <si>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</si>
  <si>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</si>
  <si>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</si>
  <si>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</si>
  <si>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</si>
  <si>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</si>
  <si>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</si>
  <si>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</si>
  <si>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</si>
  <si>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</si>
  <si>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</si>
  <si>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</si>
  <si>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</si>
  <si>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</si>
  <si>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</si>
  <si>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</si>
  <si>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</si>
  <si>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</si>
  <si>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</si>
  <si>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</si>
  <si>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</si>
  <si>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</si>
  <si>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</si>
  <si>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</si>
  <si>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</si>
  <si>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</si>
  <si>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</si>
  <si>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</si>
  <si>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</si>
  <si>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</si>
  <si>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</si>
  <si>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</si>
  <si>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</si>
  <si>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</si>
  <si>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</si>
  <si>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</si>
  <si>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</si>
  <si>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</si>
  <si>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</si>
  <si>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</si>
  <si>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Recorded Books</t>
  </si>
  <si>
    <t>Other Expenses</t>
  </si>
  <si>
    <t>Magazine Collection</t>
  </si>
  <si>
    <t>LSTA Newspaper Project</t>
  </si>
  <si>
    <t>as of (date)</t>
  </si>
  <si>
    <t>Magazine Costs</t>
  </si>
  <si>
    <t>2022 budget</t>
  </si>
  <si>
    <t>Transparent Languages</t>
  </si>
  <si>
    <t>Program management</t>
  </si>
  <si>
    <t>Digital Newspaper Hosting</t>
  </si>
  <si>
    <t>Digital Newspaper Uploads</t>
  </si>
  <si>
    <t>j.</t>
  </si>
  <si>
    <t>k.</t>
  </si>
  <si>
    <t>Carryover from 2021 is allocated in expenses as follows:</t>
  </si>
  <si>
    <t>Carryover from 2021 Totals</t>
  </si>
  <si>
    <t>Carryover from 2021</t>
  </si>
  <si>
    <t>Feb 2022 PreOrders</t>
  </si>
  <si>
    <t>00669CO22008415</t>
  </si>
  <si>
    <t xml:space="preserve">0 Time Remaining w/ </t>
  </si>
  <si>
    <t>00669CO22008400</t>
  </si>
  <si>
    <t>0 Checkouts Remainin</t>
  </si>
  <si>
    <t>00669CO22023473</t>
  </si>
  <si>
    <t>OldHold/NewVersion</t>
  </si>
  <si>
    <t>00669DA22017004</t>
  </si>
  <si>
    <t>18JAN22Preorder</t>
  </si>
  <si>
    <t>00669DA22032671</t>
  </si>
  <si>
    <t>30JAN22Preorder</t>
  </si>
  <si>
    <t>00669CO22003876</t>
  </si>
  <si>
    <t>Expired Titles</t>
  </si>
  <si>
    <t>00669DA22011328</t>
  </si>
  <si>
    <t>12JAN22Preorder</t>
  </si>
  <si>
    <t>00669CO22029584</t>
  </si>
  <si>
    <t>00669CO22008399</t>
  </si>
  <si>
    <t>Holds</t>
  </si>
  <si>
    <t>00669DA22004020</t>
  </si>
  <si>
    <t>5JAN22Preorder</t>
  </si>
  <si>
    <t>00669CO22023466</t>
  </si>
  <si>
    <t>Holds w/No Copies</t>
  </si>
  <si>
    <t>00669CO22023516</t>
  </si>
  <si>
    <t>Mys Jan CH</t>
  </si>
  <si>
    <t>00669DA22037463</t>
  </si>
  <si>
    <t>1FEB22Preorder</t>
  </si>
  <si>
    <t>00669CO22023581</t>
  </si>
  <si>
    <t>ANFIC GA JAN SL</t>
  </si>
  <si>
    <t>00669CO22023580</t>
  </si>
  <si>
    <t>ANFIC HE JAN RS</t>
  </si>
  <si>
    <t>00669DA22001966</t>
  </si>
  <si>
    <t>4JAN22Preorder</t>
  </si>
  <si>
    <t>00669CO22006507</t>
  </si>
  <si>
    <t>Juv/YA eBook RTL</t>
  </si>
  <si>
    <t>00669CO22023528</t>
  </si>
  <si>
    <t>JYA GN JAN SJ</t>
  </si>
  <si>
    <t>00669CO22023542</t>
  </si>
  <si>
    <t>ANFIC PA JAN RS</t>
  </si>
  <si>
    <t>00669CO22023525</t>
  </si>
  <si>
    <t>JYA GL JAN SJ</t>
  </si>
  <si>
    <t>00669CO22023553</t>
  </si>
  <si>
    <t>Holds-Adv+/No Cons</t>
  </si>
  <si>
    <t>00669CO22012960</t>
  </si>
  <si>
    <t>00669CO22006513</t>
  </si>
  <si>
    <t>Juv/YA Audiobook RTL</t>
  </si>
  <si>
    <t>00669CO22023509</t>
  </si>
  <si>
    <t>AFIC RO JAN JP</t>
  </si>
  <si>
    <t>00669CO22023565</t>
  </si>
  <si>
    <t>AFIC SC JAN SJ</t>
  </si>
  <si>
    <t>00669CO22023557</t>
  </si>
  <si>
    <t>ANFIC HI JAN SL</t>
  </si>
  <si>
    <t>00669CO22023584</t>
  </si>
  <si>
    <t>ANFIC CO JAN SJ</t>
  </si>
  <si>
    <t>00669CO22023465</t>
  </si>
  <si>
    <t>JYAPO AB</t>
  </si>
  <si>
    <t>00669CO22008726</t>
  </si>
  <si>
    <t>ARTL Ebook Jan JW</t>
  </si>
  <si>
    <t>00669CO22023514</t>
  </si>
  <si>
    <t>AFIC MU JAN JP</t>
  </si>
  <si>
    <t>00669CO22003883</t>
  </si>
  <si>
    <t>OC/OU HD 20:1 eBooks</t>
  </si>
  <si>
    <t>00669DA22026904</t>
  </si>
  <si>
    <t>26JAN22Preorder</t>
  </si>
  <si>
    <t>00669CO22023422</t>
  </si>
  <si>
    <t>00669CO22023427</t>
  </si>
  <si>
    <t>AFIC LG+ JAN SJ</t>
  </si>
  <si>
    <t>00669DA22024588</t>
  </si>
  <si>
    <t>25JAN22Preorder</t>
  </si>
  <si>
    <t>00669CO22006833</t>
  </si>
  <si>
    <t>00669DA22009230</t>
  </si>
  <si>
    <t>11JAN22Preorder</t>
  </si>
  <si>
    <t>00669CO22012969</t>
  </si>
  <si>
    <t>00669CO22023418</t>
  </si>
  <si>
    <t>00669CO22029576</t>
  </si>
  <si>
    <t>2022 ALA Awards</t>
  </si>
  <si>
    <t>00669CO22029581</t>
  </si>
  <si>
    <t>00669CO22023526</t>
  </si>
  <si>
    <t>JYABest AB</t>
  </si>
  <si>
    <t>00669CO22012957</t>
  </si>
  <si>
    <t>00669CO22003874</t>
  </si>
  <si>
    <t>5 or more holds unde</t>
  </si>
  <si>
    <t>00669CO22006509</t>
  </si>
  <si>
    <t>Adult Audio RTL</t>
  </si>
  <si>
    <t>00669CO22023475</t>
  </si>
  <si>
    <t>00669CO22029580</t>
  </si>
  <si>
    <t>00669CO22023428</t>
  </si>
  <si>
    <t>ABest Jan 1 JW</t>
  </si>
  <si>
    <t>00669CO22029553</t>
  </si>
  <si>
    <t>HD 25:1 Audiobooks</t>
  </si>
  <si>
    <t>00669CO22023423</t>
  </si>
  <si>
    <t>00669DA22007471</t>
  </si>
  <si>
    <t>10JAN22Preorder</t>
  </si>
  <si>
    <t>00669CO22029557</t>
  </si>
  <si>
    <t>00669CO22003878</t>
  </si>
  <si>
    <t>00669CO22006035</t>
  </si>
  <si>
    <t>Hold/no copy/by time</t>
  </si>
  <si>
    <t>00669CO22023430</t>
  </si>
  <si>
    <t>0 time remaining</t>
  </si>
  <si>
    <t>00669CO22023572</t>
  </si>
  <si>
    <t>CH audio</t>
  </si>
  <si>
    <t>00669DA22016392</t>
  </si>
  <si>
    <t>00669CO22005829</t>
  </si>
  <si>
    <t>00669DA22009229</t>
  </si>
  <si>
    <t>00669CO22006838</t>
  </si>
  <si>
    <t>Adult eBook RTL</t>
  </si>
  <si>
    <t>00669DA22024587</t>
  </si>
  <si>
    <t>00669DA22036946</t>
  </si>
  <si>
    <t>00669CO22029561</t>
  </si>
  <si>
    <t>Metered HD 20:1 eBoo</t>
  </si>
  <si>
    <t>00669DA22001965</t>
  </si>
  <si>
    <t>00669CO22003881</t>
  </si>
  <si>
    <t>00669CO22001373</t>
  </si>
  <si>
    <t>10:1 ratio under $20</t>
  </si>
  <si>
    <t>00669CO22023474</t>
  </si>
  <si>
    <t>00669CO22013001</t>
  </si>
  <si>
    <t>00669CO22005825</t>
  </si>
  <si>
    <t>00669CO22023468</t>
  </si>
  <si>
    <t>00669CO22006042</t>
  </si>
  <si>
    <t>00669CO22012976</t>
  </si>
  <si>
    <t>00669CO22006506</t>
  </si>
  <si>
    <t>CD0066922023585</t>
  </si>
  <si>
    <t>CD0066922005815</t>
  </si>
  <si>
    <t>Rock Springs Public Library - Item: rec040 - Recorded Books Transparent Language:1/1/2022-12/31/2022, includes WiLS Service Fee of $0.00</t>
  </si>
  <si>
    <t>Cambria Jane Morgan Mem Lib - Item: rec040 - Recorded Books Transparent Language: 2/1/2022-1/31/2023, includes WiLS Service Fee of $0.00</t>
  </si>
  <si>
    <t>WI Dells Kilbourn Pub Library - Item: rec040 - Recorded Books Transparent Language: 2/1/2022-1/31/2023, includes WiLS Service Fee of $0.00</t>
  </si>
  <si>
    <t>Plain Kraemer Lib &amp; Comm Cente - Item: rec040 - Recorded Books Transparent Language: 2/1/2022-1/31/2023, includes WiLS Service Fee of $0.00</t>
  </si>
  <si>
    <t>Lodi Women's Club Public Lib - Item: rec040 - Recorded Books Transparent Language: 2/1/2022-1/31/2023, includes WiLS Service Fee of $0.00</t>
  </si>
  <si>
    <t>Monona Public Library - Item: rec040 - Recorded Books Transparent Language: 2/1/2021-1/31/2022, includes WiLS Service Fee of $0.00</t>
  </si>
  <si>
    <t>Monroe Public Library - Item: rec040 - Recorded Books Transparent Language: 2/1/2022-1/31/2023, includes WiLS Service Fee of $0.00</t>
  </si>
  <si>
    <t>Reedsburg Public Library - Item: rec040 - Recorded Books Transparent Language: 2/1/2021-1/31/2023, includes WiLS Service Fee of $0.00</t>
  </si>
  <si>
    <t>Cross Plains Garfoot Pub Lib - Item: rec040 - Recorded Books Transparent Language: 2/1/2021-1/31/2022, includes WiLS Service Fee of $0.00</t>
  </si>
  <si>
    <t>Albany Albertson Mem Library - Item: rec040 - Recorded Books Transparent Language: 2/1/2022-1/31/2023, includes WiLS Service Fee of $0.00</t>
  </si>
  <si>
    <t>Madison Public Library - Item: rec040 - Recorded Books Transparent Language: 2/1/2022-1/31/2023, includes WiLS Service Fee of $0.00</t>
  </si>
  <si>
    <t>Wyocena Public Library - Item: rec040 - Recorded Books Transparent Language: 2/1/2022-1/31/2023, includes WiLS Service Fee of $0.00</t>
  </si>
  <si>
    <t>McFarland E.D. Locke Public Li - Item: rec040 - Recorded Books Transparent Language: 2/1/2022-1/31/2023, includes WiLS Service Fee of $0.00</t>
  </si>
  <si>
    <t>Belleville Public Library - Item: rec040 - Recorded Books Transparent Language: 2/1/2022-1/31/2023, includes WiLS Service Fee of $0.00</t>
  </si>
  <si>
    <t>Hutchinson Memorial Lib - Rand - Item: rec040 - Recorded Books Transparent Language: 2/1/2022-1/31/2022, includes WiLS Service Fee of $0.00</t>
  </si>
  <si>
    <t>Mazomanie Free Library - Item: rec040 - Recorded Books Transparent Language: 2/1/2021-1/31/2022, includes WiLS Service Fee of $0.00</t>
  </si>
  <si>
    <t>New Glarus Public Library - Item: rec040 - Recorded Books Transparent Language: 2/1/2022-1/31/2023, includes WiLS Service Fee of $0.00</t>
  </si>
  <si>
    <t>Cambridge Community Library - Item: rec040 - Recorded Books Transparent Language: 2/1/2022-1/31/2023, includes WiLS Service Fee of $0.00</t>
  </si>
  <si>
    <t>Black Earth Public Library - Item: rec040 - Recorded Books Transparent Language: 2/1/2022-1/31/2023, includes WiLS Service Fee of $0.00</t>
  </si>
  <si>
    <t>Brodhead Memorial Public Lib - Item: rec040 - Recorded Books Transparent Language: 2/1/2022-1/31/2023, includes WiLS Service Fee of $0.00</t>
  </si>
  <si>
    <t>Nekoosa C. &amp; J. Lester Library - Item: rec040 - Recorded Books Transparent Language: 2/1/2022-1/31/2023, includes WiLS Service Fee of $0.00</t>
  </si>
  <si>
    <t>Deerfield Public Library - Item: rec040 - Recorded Books Transparent Language: 2/1/2022-1/31/2023, includes WiLS Service Fee of $0.00</t>
  </si>
  <si>
    <t>DeForest Area Public Library - Item: rec040 - Recorded Books Transparent Language: 2/1/2022-1/31/2023, includes WiLS Service Fee of $0.00</t>
  </si>
  <si>
    <t>Marshall Community Library - Item: rec040 - Recorded Books Transparent Language: 2/1/2022-1/31/2023, includes WiLS Service Fee of $0.00</t>
  </si>
  <si>
    <t>WI Rapids McMillan Mem Library - Item: rec040 - Recorded Books Transparent Language: 2/1/2022-1/31/2023, includes WiLS Service Fee of $0.00</t>
  </si>
  <si>
    <t>Monticello Public Library - Item: rec040 - Recorded Books Transparent Language: 2/1/2022-1/31/2023, includes WiLS Service Fee of $0.00</t>
  </si>
  <si>
    <t>Oregon Public Library - Item: rec040 - Recorded Books Transparent Language: 2/1/2022-1/31/2023, includes WiLS Service Fee of $0.00</t>
  </si>
  <si>
    <t>Portage County Public Library - Item: rec040 - Recorded Books Transparent Language: 2/1/2022-1/31/2023, includes WiLS Service Fee of $0.00</t>
  </si>
  <si>
    <t>Portage Public Library - Item: rec040 - Recorded Books Transparent Language: 2/1/2022-1/31/2023, includes WiLS Service Fee of $0.00</t>
  </si>
  <si>
    <t>Prairie du Sac Public Library - Item: rec040 - Recorded Books Transparent Language: 2/1/2022-1/31/2023, includes WiLS Service Fee of $0.00</t>
  </si>
  <si>
    <t>Spring Green Community Library - Item: rec040 - Recorded Books Transparent Language: 2/1/2022-1/31/2023, includes WiLS Service Fee of $0.00</t>
  </si>
  <si>
    <t>Stoughton Public Library - Item: rec040 - Recorded Books Transparent Language: 2/1/2022-1/31/2023, includes WiLS Service Fee of $0.00</t>
  </si>
  <si>
    <t>Sun Prairie Public Library - Item: rec040 - Recorded Books Transparent Language: 2/1/2022-1/31/2023, includes WiLS Service Fee of $0.00</t>
  </si>
  <si>
    <t>Verona Public Library - Item: rec040 - Recorded Books Transparent Language: 2/1/2022-1/31/2023, includes WiLS Service Fee of $0.00</t>
  </si>
  <si>
    <t>Waunakee Public Library - Item: rec040 - Recorded Books Transparent Language: 2/1/2022-1/31/2023, includes WiLS Service Fee of $0.00</t>
  </si>
  <si>
    <t>495702</t>
  </si>
  <si>
    <t>495721</t>
  </si>
  <si>
    <t>495723</t>
  </si>
  <si>
    <t>495724</t>
  </si>
  <si>
    <t>495728</t>
  </si>
  <si>
    <t>495737</t>
  </si>
  <si>
    <t>495738</t>
  </si>
  <si>
    <t>495747</t>
  </si>
  <si>
    <t>495749</t>
  </si>
  <si>
    <t>495805</t>
  </si>
  <si>
    <t>495816</t>
  </si>
  <si>
    <t>495842</t>
  </si>
  <si>
    <t>495864</t>
  </si>
  <si>
    <t>495871</t>
  </si>
  <si>
    <t>495880</t>
  </si>
  <si>
    <t>495901</t>
  </si>
  <si>
    <t>495952</t>
  </si>
  <si>
    <t>495977</t>
  </si>
  <si>
    <t>496003</t>
  </si>
  <si>
    <t>496004</t>
  </si>
  <si>
    <t>496006</t>
  </si>
  <si>
    <t>496007</t>
  </si>
  <si>
    <t>496008</t>
  </si>
  <si>
    <t>496022</t>
  </si>
  <si>
    <t>496024</t>
  </si>
  <si>
    <t>496027</t>
  </si>
  <si>
    <t>496032</t>
  </si>
  <si>
    <t>496034</t>
  </si>
  <si>
    <t>496035</t>
  </si>
  <si>
    <t>496036</t>
  </si>
  <si>
    <t>496038</t>
  </si>
  <si>
    <t>496041</t>
  </si>
  <si>
    <t>496042</t>
  </si>
  <si>
    <t>496048</t>
  </si>
  <si>
    <t>496050</t>
  </si>
  <si>
    <t>Adams County Public Library - Item: rec040 - Recorded Books Transparent Language: 2/1/2022-1/31/2023, includes WiLS Service Fee of $0.00</t>
  </si>
  <si>
    <t>Columbus Public Library - Item: rec040 - Recorded Books Transparent Language: 2/1/2022-1/31/2023, includes WiLS Service Fee of $0.00</t>
  </si>
  <si>
    <t>496054</t>
  </si>
  <si>
    <t>496058</t>
  </si>
  <si>
    <t>Arrowhead Library System - Item: rec040 - Transparent Language Online for Libraries: 2/1/2022-1/31/2023</t>
  </si>
  <si>
    <t>Brown County Public Library - Item: rec040 - Transparent Language Online for Libraries: 2/1/2022-1/31/2023</t>
  </si>
  <si>
    <t>IFLS Library System - Item: rec040 - Transparent Language Online for Libraries: 2/1/2022-1/31/2023</t>
  </si>
  <si>
    <t>Milwaukee County Fed Libr Syst - Item: rec040 - Transparent Language Online for Libraries: 2/1/2022-1/31/2023</t>
  </si>
  <si>
    <t>Monarch Library System - Item: rec040 - Transparent Language Online for Libraries: 2/1/2022-1/31/2023</t>
  </si>
  <si>
    <t>Nicolet Federated Libr System - Item: rec040 - Transparent Language Online for Libraries: 2/1/2022-1/31/2023</t>
  </si>
  <si>
    <t>Southwest WI Library System - Item: rec040 - Transparent Language Online for Libraries: 2/1/2022-1/31/2023</t>
  </si>
  <si>
    <t>496154</t>
  </si>
  <si>
    <t>496155</t>
  </si>
  <si>
    <t>496157</t>
  </si>
  <si>
    <t>496160</t>
  </si>
  <si>
    <t>496161</t>
  </si>
  <si>
    <t>496162</t>
  </si>
  <si>
    <t>496168</t>
  </si>
  <si>
    <t>496010</t>
  </si>
  <si>
    <t>Fitchburg Public Library - Item: rec040 - Recorded Books Transparent Language: 2/1/2022-1/31/2023, includes WiLS Service Fee of $0.00</t>
  </si>
  <si>
    <t>MARC Records, 1000183998</t>
  </si>
  <si>
    <t>Digital Divide Data Ventures - INV-VEN4827 - Digitization Newspapers Batch 11</t>
  </si>
  <si>
    <t>OWLS December Printing</t>
  </si>
  <si>
    <t>CD0066921502934</t>
  </si>
  <si>
    <t>CD0066921502997</t>
  </si>
  <si>
    <t>MARC Records, 1000191568</t>
  </si>
  <si>
    <t>CD0066922013542 (Holds Reduction)</t>
  </si>
  <si>
    <t>00669MG22044103</t>
  </si>
  <si>
    <t>H-0083495</t>
  </si>
  <si>
    <t>Doreen Nasgovitz</t>
  </si>
  <si>
    <t>CD0066922060139</t>
  </si>
  <si>
    <t>Digital Divide Data Ventures - INV-VEN4940 - Digitization Newspapers Batch 12</t>
  </si>
  <si>
    <t xml:space="preserve">Recorded Books </t>
  </si>
  <si>
    <t>Reserves</t>
  </si>
  <si>
    <t>{recommendation: carry over to digital content}</t>
  </si>
  <si>
    <t>{recommendation: carry over to same line}</t>
  </si>
  <si>
    <t>{recommendation: move to digital content}</t>
  </si>
  <si>
    <t>{recommendation: remove from reserve}</t>
  </si>
  <si>
    <t>Bluehost - WI historical newspaper domain</t>
  </si>
  <si>
    <t>GEN - 042 - WiLS Project Mgmt Fee - includes core WPLC and tech collab</t>
  </si>
  <si>
    <t>00669CO22042121</t>
  </si>
  <si>
    <t>00669CO22042126</t>
  </si>
  <si>
    <t>00669CO22042124</t>
  </si>
  <si>
    <t>00669CO22042127</t>
  </si>
  <si>
    <t>ALA Awards Part 2</t>
  </si>
  <si>
    <t>00669CO22042123</t>
  </si>
  <si>
    <t>00669CO22042130</t>
  </si>
  <si>
    <t>00669CO22042129</t>
  </si>
  <si>
    <t>00669DA22042261</t>
  </si>
  <si>
    <t>4FEB22Preorder</t>
  </si>
  <si>
    <t>00669DA22042260</t>
  </si>
  <si>
    <t>00669CO22042870</t>
  </si>
  <si>
    <t>Some Danger Involved</t>
  </si>
  <si>
    <t>00669DA22043411</t>
  </si>
  <si>
    <t>5FEB22Preorder</t>
  </si>
  <si>
    <t>00669DA22045361</t>
  </si>
  <si>
    <t>8FEB22Preorder</t>
  </si>
  <si>
    <t>00669DA22045975</t>
  </si>
  <si>
    <t>00669CO22049111</t>
  </si>
  <si>
    <t>00669CO22049116</t>
  </si>
  <si>
    <t>O time</t>
  </si>
  <si>
    <t>00669CO22049115</t>
  </si>
  <si>
    <t>O checkouts</t>
  </si>
  <si>
    <t>00669CO22049684</t>
  </si>
  <si>
    <t>Investing for Dummie</t>
  </si>
  <si>
    <t>00669DA22051512</t>
  </si>
  <si>
    <t>13FEB22Preorder</t>
  </si>
  <si>
    <t>00669DA22051726</t>
  </si>
  <si>
    <t>14FEB22Preorder</t>
  </si>
  <si>
    <t>00669DA22051727</t>
  </si>
  <si>
    <t>00669DA22053505</t>
  </si>
  <si>
    <t>15FEB22Preorder</t>
  </si>
  <si>
    <t>00669DA22054134</t>
  </si>
  <si>
    <t>00669CO22056543</t>
  </si>
  <si>
    <t>00669CO22056538</t>
  </si>
  <si>
    <t>00669CO22056542</t>
  </si>
  <si>
    <t>00669CO22056537</t>
  </si>
  <si>
    <t>00669CO22056545</t>
  </si>
  <si>
    <t>00669CO22056552</t>
  </si>
  <si>
    <t>00669CO22056549</t>
  </si>
  <si>
    <t>Holds no copies</t>
  </si>
  <si>
    <t>00669SU22056775</t>
  </si>
  <si>
    <t>Blackstone 2022 25</t>
  </si>
  <si>
    <t>00669DA22059475</t>
  </si>
  <si>
    <t>19FEB22Preorder</t>
  </si>
  <si>
    <t>00669CO22060127</t>
  </si>
  <si>
    <t>00669CO22060128</t>
  </si>
  <si>
    <t>00669CO22060132</t>
  </si>
  <si>
    <t>ARTL Ebook Feb JW</t>
  </si>
  <si>
    <t>00669CO22060131</t>
  </si>
  <si>
    <t>ABest Feb JW</t>
  </si>
  <si>
    <t>00669CO22060133</t>
  </si>
  <si>
    <t>APO Mar NHW</t>
  </si>
  <si>
    <t>00669CO22060239</t>
  </si>
  <si>
    <t>ALUCKY JAN SQ</t>
  </si>
  <si>
    <t>test</t>
  </si>
  <si>
    <t>00669DA22060470</t>
  </si>
  <si>
    <t>22FEB22Preorder</t>
  </si>
  <si>
    <t>00669DA22060471</t>
  </si>
  <si>
    <t>00669DA22060472</t>
  </si>
  <si>
    <t>00669CO22061711</t>
  </si>
  <si>
    <t>00669CO22061712</t>
  </si>
  <si>
    <t>00669CO22061715</t>
  </si>
  <si>
    <t>00669CO22061714</t>
  </si>
  <si>
    <t>00669CO22061729</t>
  </si>
  <si>
    <t>00669CO22062395</t>
  </si>
  <si>
    <t>AMYS Feb 22 CH</t>
  </si>
  <si>
    <t>00669CO22062434</t>
  </si>
  <si>
    <t>JYARTL EBOOK AB</t>
  </si>
  <si>
    <t>00669CO22062427</t>
  </si>
  <si>
    <t>RTL</t>
  </si>
  <si>
    <t>00669CO22062431</t>
  </si>
  <si>
    <t>00669CO22062447</t>
  </si>
  <si>
    <t>00669CO22062445</t>
  </si>
  <si>
    <t>AFIC LG+ FEB SJ</t>
  </si>
  <si>
    <t>00669CO22062444</t>
  </si>
  <si>
    <t>JYARTL AUDIO AB</t>
  </si>
  <si>
    <t>00669CO22062460</t>
  </si>
  <si>
    <t>AFIC MU FEB JP</t>
  </si>
  <si>
    <t>00669CO22062462</t>
  </si>
  <si>
    <t>AFIC RO FEB JP</t>
  </si>
  <si>
    <t>00669CO22062456</t>
  </si>
  <si>
    <t>AFIC SC FEB SJ</t>
  </si>
  <si>
    <t>00669CO22062452</t>
  </si>
  <si>
    <t>ARTL Feb 22 CH</t>
  </si>
  <si>
    <t>00669CO22062461</t>
  </si>
  <si>
    <t>00669CO22062451</t>
  </si>
  <si>
    <t>Feb Sale</t>
  </si>
  <si>
    <t>00669CO22062463</t>
  </si>
  <si>
    <t>ANFIC SP FEB KM</t>
  </si>
  <si>
    <t>00669CO22062453</t>
  </si>
  <si>
    <t>AFIC SP FEB KM</t>
  </si>
  <si>
    <t>00669CO22062468</t>
  </si>
  <si>
    <t>ANFIC CO FEB SJ</t>
  </si>
  <si>
    <t>00669CO22062470</t>
  </si>
  <si>
    <t>ANFIC GAR FEB SL</t>
  </si>
  <si>
    <t>00669CO22062477</t>
  </si>
  <si>
    <t>ANFIC HE FEB RS</t>
  </si>
  <si>
    <t>00669CO22062475</t>
  </si>
  <si>
    <t>ANFIC HI FEB RS</t>
  </si>
  <si>
    <t>00669CO22062474</t>
  </si>
  <si>
    <t>ANFIC PA FEB RS</t>
  </si>
  <si>
    <t>00669CO22062486</t>
  </si>
  <si>
    <t>JYA GL FEB SJ</t>
  </si>
  <si>
    <t>00669CO22062483</t>
  </si>
  <si>
    <t>JYA GN FEB SJ</t>
  </si>
  <si>
    <t>00669CO22062493</t>
  </si>
  <si>
    <t>JYA MU FEB KM</t>
  </si>
  <si>
    <t>00669CO22062488</t>
  </si>
  <si>
    <t>JYA MY FEB LEP</t>
  </si>
  <si>
    <t>00669CO22062492</t>
  </si>
  <si>
    <t>JYA SP FEB KM</t>
  </si>
  <si>
    <t>00669CO22062595</t>
  </si>
  <si>
    <t>ALUCKY MAR SQ</t>
  </si>
  <si>
    <t>00669CO22062622</t>
  </si>
  <si>
    <t>ALUCKY FEB SQ</t>
  </si>
  <si>
    <t>00669CO22068139</t>
  </si>
  <si>
    <t>00669CO22068136</t>
  </si>
  <si>
    <t>) time</t>
  </si>
  <si>
    <t>00669CO22068138</t>
  </si>
  <si>
    <t>00669CO22068137</t>
  </si>
  <si>
    <t>00669DA22070963</t>
  </si>
  <si>
    <t>1MAR22Preorder</t>
  </si>
  <si>
    <t>00669DA22070964</t>
  </si>
  <si>
    <t>CD0066922091658</t>
  </si>
  <si>
    <t>00669CO22073440</t>
  </si>
  <si>
    <t>00669CO22073443</t>
  </si>
  <si>
    <t>00669CO22073437</t>
  </si>
  <si>
    <t>00669CO22073444</t>
  </si>
  <si>
    <t>00669CO22073438</t>
  </si>
  <si>
    <t>00669DA22077684</t>
  </si>
  <si>
    <t>6MAR22Preorder</t>
  </si>
  <si>
    <t>00669CO22077541</t>
  </si>
  <si>
    <t>00669CO22077543</t>
  </si>
  <si>
    <t>The Club</t>
  </si>
  <si>
    <t>00669CO22077547</t>
  </si>
  <si>
    <t>00669CO22077545</t>
  </si>
  <si>
    <t>00669CO22077546</t>
  </si>
  <si>
    <t>00669CO22077548</t>
  </si>
  <si>
    <t>00669DA22079147</t>
  </si>
  <si>
    <t>7MAR22Preorder</t>
  </si>
  <si>
    <t>00669DA22079148</t>
  </si>
  <si>
    <t>00669DA22080976</t>
  </si>
  <si>
    <t>8MAR22Preorder</t>
  </si>
  <si>
    <t>00669DA22080977</t>
  </si>
  <si>
    <t>00669CO22080301</t>
  </si>
  <si>
    <t>A necessary end</t>
  </si>
  <si>
    <t>00669CO22083103</t>
  </si>
  <si>
    <t>00669CO22083100</t>
  </si>
  <si>
    <t>00669CO22083099</t>
  </si>
  <si>
    <t>00669CO22083125</t>
  </si>
  <si>
    <t>HoneySuckle Summer</t>
  </si>
  <si>
    <t>APO April2022 kah</t>
  </si>
  <si>
    <t>00669CO22084201</t>
  </si>
  <si>
    <t>00669CO22084198</t>
  </si>
  <si>
    <t>00669CO22084871</t>
  </si>
  <si>
    <t>High Holds TItles</t>
  </si>
  <si>
    <t>00669DA22088246</t>
  </si>
  <si>
    <t>15MAR22Preorder</t>
  </si>
  <si>
    <t>00669CO22089841</t>
  </si>
  <si>
    <t>ABest Mar JW</t>
  </si>
  <si>
    <t>00669CO22089844</t>
  </si>
  <si>
    <t>0 checkouts</t>
  </si>
  <si>
    <t>00669CO22089857</t>
  </si>
  <si>
    <t>00669CO22089951</t>
  </si>
  <si>
    <t>Ugly Love</t>
  </si>
  <si>
    <t>00669SU22090617</t>
  </si>
  <si>
    <t>Duke Classics</t>
  </si>
  <si>
    <t>00669CO22091654</t>
  </si>
  <si>
    <t>00669CO22091648</t>
  </si>
  <si>
    <t>00669CO22091650</t>
  </si>
  <si>
    <t>AAudio RTL Mar CH</t>
  </si>
  <si>
    <t>00669CO22091652</t>
  </si>
  <si>
    <t>March Sale</t>
  </si>
  <si>
    <t>00669CO22091649</t>
  </si>
  <si>
    <t>00669CO22091678</t>
  </si>
  <si>
    <t>New Versions OD</t>
  </si>
  <si>
    <t>00669CO22091666</t>
  </si>
  <si>
    <t>00669CO22091668</t>
  </si>
  <si>
    <t>March 22 J/YA series</t>
  </si>
  <si>
    <t>00669CO22091667</t>
  </si>
  <si>
    <t>AFIC LG+ MAR SJ</t>
  </si>
  <si>
    <t>00669CO22091661</t>
  </si>
  <si>
    <t>AFIC MU MAR JP</t>
  </si>
  <si>
    <t>00669CO22091692</t>
  </si>
  <si>
    <t>AFIC RO MAR JP</t>
  </si>
  <si>
    <t>00669CO22091687</t>
  </si>
  <si>
    <t>AFIC SC MAR SJ</t>
  </si>
  <si>
    <t>00669CO22091688</t>
  </si>
  <si>
    <t>AFIC SP MAR KM</t>
  </si>
  <si>
    <t>00669CO22091694</t>
  </si>
  <si>
    <t>AMY Mar CH</t>
  </si>
  <si>
    <t>00669CO22091696</t>
  </si>
  <si>
    <t>ANFIC CO MAR SJ</t>
  </si>
  <si>
    <t>00669CO22091708</t>
  </si>
  <si>
    <t>ANFIC GA MAR SL</t>
  </si>
  <si>
    <t>00669CO22091707</t>
  </si>
  <si>
    <t>00669CO22091709</t>
  </si>
  <si>
    <t>ANFIC HE MAR RS</t>
  </si>
  <si>
    <t>00669CO22091702</t>
  </si>
  <si>
    <t>ANFIC HI MAR SL</t>
  </si>
  <si>
    <t>00669CO22091701</t>
  </si>
  <si>
    <t>ANFIC PA MAR RS</t>
  </si>
  <si>
    <t>00669CO22091698</t>
  </si>
  <si>
    <t>ANFIC SP MAR KM</t>
  </si>
  <si>
    <t>00669CO22091704</t>
  </si>
  <si>
    <t>ARTL Ebook Mar JW</t>
  </si>
  <si>
    <t>00669CO22091725</t>
  </si>
  <si>
    <t>00669CO22091724</t>
  </si>
  <si>
    <t>00669CO22091718</t>
  </si>
  <si>
    <t>00669CO22091726</t>
  </si>
  <si>
    <t>00669CO22091715</t>
  </si>
  <si>
    <t>00669CO22091722</t>
  </si>
  <si>
    <t>00669CO22091729</t>
  </si>
  <si>
    <t>JYA GL MAR SJ</t>
  </si>
  <si>
    <t>00669CO22091732</t>
  </si>
  <si>
    <t>JYA GN MAR SJ</t>
  </si>
  <si>
    <t>00669CO22091733</t>
  </si>
  <si>
    <t>JYA MU MAR KM</t>
  </si>
  <si>
    <t>00669CO22091730</t>
  </si>
  <si>
    <t>JYA SP MAR KM</t>
  </si>
  <si>
    <t>00669CO22091731</t>
  </si>
  <si>
    <t>JYA NF MAR SD</t>
  </si>
  <si>
    <t>00669CO22091745</t>
  </si>
  <si>
    <t>00669SU22091901</t>
  </si>
  <si>
    <t>Tantor 25</t>
  </si>
  <si>
    <t>00669SU22091948</t>
  </si>
  <si>
    <t>00669CO22092191</t>
  </si>
  <si>
    <t>Dune Audio</t>
  </si>
  <si>
    <t>Lucky Day Preorders</t>
  </si>
  <si>
    <t>00669CO22093612</t>
  </si>
  <si>
    <t>00669CO22093609</t>
  </si>
  <si>
    <t>00669DA22095450</t>
  </si>
  <si>
    <t>22MAR22Preorder</t>
  </si>
  <si>
    <t>00669DA22095452</t>
  </si>
  <si>
    <t>00669DA22095451</t>
  </si>
  <si>
    <t>00669DA22098505</t>
  </si>
  <si>
    <t>24MAR22Preorder</t>
  </si>
  <si>
    <t>00669CO22101204</t>
  </si>
  <si>
    <t>00669CO22101203</t>
  </si>
  <si>
    <t>00669CO22101208</t>
  </si>
  <si>
    <t>00669CO22101215</t>
  </si>
  <si>
    <t>00669CO22101214</t>
  </si>
  <si>
    <t>00669CO22101216</t>
  </si>
  <si>
    <t>March 22 SF/F J/YA</t>
  </si>
  <si>
    <t>00669CO22101209</t>
  </si>
  <si>
    <t>00669CO22101219</t>
  </si>
  <si>
    <t>00669DA22103012</t>
  </si>
  <si>
    <t>29MAR22Preorder</t>
  </si>
  <si>
    <t>00669DA22103013</t>
  </si>
  <si>
    <t>00669DA22103014</t>
  </si>
  <si>
    <t>CD0066922073445</t>
  </si>
  <si>
    <t>Dreamhost - domain hosting renewal</t>
  </si>
  <si>
    <t>Digital Divide Data Ventures - INV-VEN5028 - Digitization Newspapers Batch 13</t>
  </si>
  <si>
    <t>Roberta Larson</t>
  </si>
  <si>
    <t>00669CO22112184</t>
  </si>
  <si>
    <t>00669CO22112186</t>
  </si>
  <si>
    <t>00669CO22112195</t>
  </si>
  <si>
    <t>00669CO22112191</t>
  </si>
  <si>
    <t>00669CO22112193</t>
  </si>
  <si>
    <t>00669CO22112192</t>
  </si>
  <si>
    <t>00669CO22112198</t>
  </si>
  <si>
    <t>Not owned but holds?</t>
  </si>
  <si>
    <t>00669CO22112199</t>
  </si>
  <si>
    <t>00669CO22112200</t>
  </si>
  <si>
    <t>00669DA22113669</t>
  </si>
  <si>
    <t>5APR22Preorder</t>
  </si>
  <si>
    <t>00669DA22113670</t>
  </si>
  <si>
    <t>00669DA22117995</t>
  </si>
  <si>
    <t>8APR22Preorder</t>
  </si>
  <si>
    <t>00669DA22119789</t>
  </si>
  <si>
    <t>11APR22Preorder</t>
  </si>
  <si>
    <t>00669DA22121198</t>
  </si>
  <si>
    <t>12APR22Preorder</t>
  </si>
  <si>
    <t>00669DA22121911</t>
  </si>
  <si>
    <t>00669CO22120897</t>
  </si>
  <si>
    <t>00669CO22120916</t>
  </si>
  <si>
    <t>00669CO22122757</t>
  </si>
  <si>
    <t>GoBigRead</t>
  </si>
  <si>
    <t>00669CO22124587</t>
  </si>
  <si>
    <t>Time remaining</t>
  </si>
  <si>
    <t>00669CO22124583</t>
  </si>
  <si>
    <t>ABest Apr JW</t>
  </si>
  <si>
    <t>00669CO22124588</t>
  </si>
  <si>
    <t>00669CO22124585</t>
  </si>
  <si>
    <t>00669CO22124586</t>
  </si>
  <si>
    <t>00669CO22124582</t>
  </si>
  <si>
    <t>00669CO22124595</t>
  </si>
  <si>
    <t>APO May NHW</t>
  </si>
  <si>
    <t>00669CO22124599</t>
  </si>
  <si>
    <t>00669CO22124592</t>
  </si>
  <si>
    <t>00669CO22124597</t>
  </si>
  <si>
    <t>ARTL Ebook Apr JW</t>
  </si>
  <si>
    <t>00669CO22124594</t>
  </si>
  <si>
    <t>JYA SP APR KM</t>
  </si>
  <si>
    <t>00669CO22125896</t>
  </si>
  <si>
    <t>00669CO22125900</t>
  </si>
  <si>
    <t>00669CO22125898</t>
  </si>
  <si>
    <t>JYABEST APR KZ</t>
  </si>
  <si>
    <t>00669CO22125907</t>
  </si>
  <si>
    <t>ANFIC HO APR KM</t>
  </si>
  <si>
    <t>00669CO22125905</t>
  </si>
  <si>
    <t>AFIC LG+ APR SJ</t>
  </si>
  <si>
    <t>00669CO22125902</t>
  </si>
  <si>
    <t>AFIC MU APR JP</t>
  </si>
  <si>
    <t>00669CO22125901</t>
  </si>
  <si>
    <t>AFIC RO APR JP</t>
  </si>
  <si>
    <t>00669CO22125913</t>
  </si>
  <si>
    <t>AFIC SP APR KM</t>
  </si>
  <si>
    <t>00669CO22125908</t>
  </si>
  <si>
    <t>ANFIC GA APR SL</t>
  </si>
  <si>
    <t>00669CO22125934</t>
  </si>
  <si>
    <t>ANFIC SP APR KM</t>
  </si>
  <si>
    <t>00669CO22125924</t>
  </si>
  <si>
    <t>JYA GL APR SJ</t>
  </si>
  <si>
    <t>00669CO22125932</t>
  </si>
  <si>
    <t>ANFIC CO APR SJ</t>
  </si>
  <si>
    <t>00669CO22125929</t>
  </si>
  <si>
    <t>AFIC SC APR SJ</t>
  </si>
  <si>
    <t>00669CO22125918</t>
  </si>
  <si>
    <t>AFIC MY Apr CH</t>
  </si>
  <si>
    <t>00669CO22125928</t>
  </si>
  <si>
    <t>JYA GN APR SJ</t>
  </si>
  <si>
    <t>00669CO22125922</t>
  </si>
  <si>
    <t>JYA MY APR LEP</t>
  </si>
  <si>
    <t>00669CO22125927</t>
  </si>
  <si>
    <t>JYA MU APR KM</t>
  </si>
  <si>
    <t>00669DA22127692</t>
  </si>
  <si>
    <t>19APR22Preorder</t>
  </si>
  <si>
    <t>00669DA22127693</t>
  </si>
  <si>
    <t>00669DA22127694</t>
  </si>
  <si>
    <t>00669CO22130940</t>
  </si>
  <si>
    <t>00669CO22130944</t>
  </si>
  <si>
    <t>00669CO22130947</t>
  </si>
  <si>
    <t>Unowned Blackstone</t>
  </si>
  <si>
    <t>00669CO22131104</t>
  </si>
  <si>
    <t>00669CO22131108</t>
  </si>
  <si>
    <t>00669CO22131116</t>
  </si>
  <si>
    <t>00669CO22131113</t>
  </si>
  <si>
    <t>JYA NF APRIL SD</t>
  </si>
  <si>
    <t>00669CO22131123</t>
  </si>
  <si>
    <t>00669CO22132501</t>
  </si>
  <si>
    <t>00669CO22132505</t>
  </si>
  <si>
    <t>00669DA22134795</t>
  </si>
  <si>
    <t>26APR22Preorder</t>
  </si>
  <si>
    <t>00669DA22134797</t>
  </si>
  <si>
    <t>00669DA22134796</t>
  </si>
  <si>
    <t>00669CO22138690</t>
  </si>
  <si>
    <t>Missing Series-nhw</t>
  </si>
  <si>
    <t>00669CO22138698</t>
  </si>
  <si>
    <t>00669CO22138699</t>
  </si>
  <si>
    <t>00669CO22138697</t>
  </si>
  <si>
    <t>00669CO22138700</t>
  </si>
  <si>
    <t>00669CO22138705</t>
  </si>
  <si>
    <t>ABest Apr 2 JW</t>
  </si>
  <si>
    <t>00669CO22138717</t>
  </si>
  <si>
    <t>00669CO22138714</t>
  </si>
  <si>
    <t>00669CO22138716</t>
  </si>
  <si>
    <t>00669CO22138713</t>
  </si>
  <si>
    <t>JYA SC APR KM</t>
  </si>
  <si>
    <t>00669CO22138718</t>
  </si>
  <si>
    <t>ANFIC SR APR KM</t>
  </si>
  <si>
    <t>00669CO22138712</t>
  </si>
  <si>
    <t>ANFIC HE APR RS</t>
  </si>
  <si>
    <t>00669CO22138715</t>
  </si>
  <si>
    <t>ANFIC HI APR RS</t>
  </si>
  <si>
    <t>00669CO22138711</t>
  </si>
  <si>
    <t>ANFIC PO APR KM</t>
  </si>
  <si>
    <t>00669CO22138719</t>
  </si>
  <si>
    <t>ANFIC PA APR RS</t>
  </si>
  <si>
    <t>00669CO22138727</t>
  </si>
  <si>
    <t>00669CO22138724</t>
  </si>
  <si>
    <t>CD0066922124580</t>
  </si>
  <si>
    <t>FREE-22007616</t>
  </si>
  <si>
    <t>Recalled Title, TITLE-22009104</t>
  </si>
  <si>
    <t>Recalled Title, TITLE-22009103</t>
  </si>
  <si>
    <t>Recalled Title, TITLE-22008917</t>
  </si>
  <si>
    <t>CD0066922143743</t>
  </si>
  <si>
    <t>internal adjustment</t>
  </si>
  <si>
    <t>MARC Records, 1000197604</t>
  </si>
  <si>
    <t>MARC Records, 1000203542</t>
  </si>
  <si>
    <t>MARC Records, 1000214419</t>
  </si>
  <si>
    <t>Digital Divide Data Ventures - INV-VEN5107 - Digitization Newspapers Batch 13 Part 2</t>
  </si>
  <si>
    <t>OverDrive Video credit</t>
  </si>
  <si>
    <t>CD0066922160908</t>
  </si>
  <si>
    <t>MARC Records, 1000217924</t>
  </si>
  <si>
    <t>OWLS Feb-Apr Printing</t>
  </si>
  <si>
    <t>Winnefox Library System - WLS1569</t>
  </si>
  <si>
    <t>00669DA22144061</t>
  </si>
  <si>
    <t>2MAY22Preorder</t>
  </si>
  <si>
    <t>00669CO22143837</t>
  </si>
  <si>
    <t>00669CO22143834</t>
  </si>
  <si>
    <t>00669CO22143839</t>
  </si>
  <si>
    <t>00669DA22146274</t>
  </si>
  <si>
    <t>3MAY22Preorder</t>
  </si>
  <si>
    <t>00669DA22146275</t>
  </si>
  <si>
    <t>00669DA22146276</t>
  </si>
  <si>
    <t>00669CO22145917</t>
  </si>
  <si>
    <t>00669CO22145919</t>
  </si>
  <si>
    <t>00669CO22145915</t>
  </si>
  <si>
    <t>00669CO22145922</t>
  </si>
  <si>
    <t>YA Eboo and Aud Hold</t>
  </si>
  <si>
    <t>00669CO22145924</t>
  </si>
  <si>
    <t xml:space="preserve">Juv Ebook and Audio </t>
  </si>
  <si>
    <t>00669CO22145923</t>
  </si>
  <si>
    <t>YA Ebook and Audio H</t>
  </si>
  <si>
    <t>00669CO22145925</t>
  </si>
  <si>
    <t>00669CO22149605</t>
  </si>
  <si>
    <t>Local title</t>
  </si>
  <si>
    <t>00669DA22154321</t>
  </si>
  <si>
    <t>10MAY22Preorder</t>
  </si>
  <si>
    <t>00669DA22154322</t>
  </si>
  <si>
    <t>00669DA22162180</t>
  </si>
  <si>
    <t>17MAY22Preorder</t>
  </si>
  <si>
    <t>00669DA22162181</t>
  </si>
  <si>
    <t>00669CO22160877</t>
  </si>
  <si>
    <t>00669CO22160882</t>
  </si>
  <si>
    <t>00669CO22160871</t>
  </si>
  <si>
    <t>ABest May 1 JW</t>
  </si>
  <si>
    <t>00669CO22160875</t>
  </si>
  <si>
    <t>ARTL Ebook May JW</t>
  </si>
  <si>
    <t>00669CO22160876</t>
  </si>
  <si>
    <t>00669CO22160903</t>
  </si>
  <si>
    <t>00669CO22160893</t>
  </si>
  <si>
    <t>00669CO22160895</t>
  </si>
  <si>
    <t>00669CO22160899</t>
  </si>
  <si>
    <t>00669CO22160894</t>
  </si>
  <si>
    <t>ARTL Audio May CH</t>
  </si>
  <si>
    <t>00669CO22160905</t>
  </si>
  <si>
    <t>00669CO22160900</t>
  </si>
  <si>
    <t>00669CO22160921</t>
  </si>
  <si>
    <t>PO June 2022</t>
  </si>
  <si>
    <t>00669CO22165575</t>
  </si>
  <si>
    <t>Ibsen recommendation</t>
  </si>
  <si>
    <t>00669DA22169012</t>
  </si>
  <si>
    <t>24MAY22Preorder</t>
  </si>
  <si>
    <t>00669DA22169013</t>
  </si>
  <si>
    <t>00669DA22169014</t>
  </si>
  <si>
    <t>00669SU22170978</t>
  </si>
  <si>
    <t>00669DA22177545</t>
  </si>
  <si>
    <t>31MAY22Preorder</t>
  </si>
  <si>
    <t>00669DA22177544</t>
  </si>
  <si>
    <t>00669CO22173931</t>
  </si>
  <si>
    <t>ALucky May SQ</t>
  </si>
  <si>
    <t>Digital Divide Data Ventures - INV-VEN5344 - Digitization Newspapers Re-do Batch 3</t>
  </si>
  <si>
    <t>Digital Divide Data Ventures - INV-VEN5225 - Digitization Newspapers Batch 13 Part 3 &amp; Re-process Batch 02</t>
  </si>
  <si>
    <t>CD0066922190635</t>
  </si>
  <si>
    <t>CD0066922196436</t>
  </si>
  <si>
    <t>CD0066922197813</t>
  </si>
  <si>
    <t>CD0066922208824</t>
  </si>
  <si>
    <t>MARC Records, 1000224887</t>
  </si>
  <si>
    <t>Recalled Title, TITLE-22012427</t>
  </si>
  <si>
    <t>Recalled Title, TITLE-22012432</t>
  </si>
  <si>
    <t>Recalled Title, TITLE-22012435</t>
  </si>
  <si>
    <t>00669DA22184133</t>
  </si>
  <si>
    <t>6JUN22Preorder</t>
  </si>
  <si>
    <t>00669DA22185646</t>
  </si>
  <si>
    <t>7JUN22Preorder</t>
  </si>
  <si>
    <t>00669CO22190202</t>
  </si>
  <si>
    <t>00669CO22190204</t>
  </si>
  <si>
    <t>00669CO22190632</t>
  </si>
  <si>
    <t>ABest Jun 1 JW</t>
  </si>
  <si>
    <t>00669CO22190630</t>
  </si>
  <si>
    <t>ABest May 2 JW</t>
  </si>
  <si>
    <t>00669CO22190638</t>
  </si>
  <si>
    <t>00669CO22190675</t>
  </si>
  <si>
    <t>00669CO22190678</t>
  </si>
  <si>
    <t>ARTL Ebook June JW</t>
  </si>
  <si>
    <t>00669CO22190673</t>
  </si>
  <si>
    <t>AFIC LG+ May SJ</t>
  </si>
  <si>
    <t>00669CO22190681</t>
  </si>
  <si>
    <t>00669CO22190697</t>
  </si>
  <si>
    <t>AFIC MU MAY JP</t>
  </si>
  <si>
    <t>00669CO22190685</t>
  </si>
  <si>
    <t>AFIC RO MAY JP</t>
  </si>
  <si>
    <t>00669CO22190687</t>
  </si>
  <si>
    <t>AFIC SC May SJ</t>
  </si>
  <si>
    <t>00669CO22190686</t>
  </si>
  <si>
    <t>AFIC SE MAY KM</t>
  </si>
  <si>
    <t>00669CO22190707</t>
  </si>
  <si>
    <t>AFIC SP MAY KM</t>
  </si>
  <si>
    <t>00669CO22190700</t>
  </si>
  <si>
    <t>AMYS May 22 CH</t>
  </si>
  <si>
    <t>00669CO22190701</t>
  </si>
  <si>
    <t>ANFIC CO May SJ</t>
  </si>
  <si>
    <t>00669CO22190704</t>
  </si>
  <si>
    <t>ANFIC GA MAY SL</t>
  </si>
  <si>
    <t>00669CO22190708</t>
  </si>
  <si>
    <t>ANFIC HE MAY RS</t>
  </si>
  <si>
    <t>00669CO22190710</t>
  </si>
  <si>
    <t>ANFIC SP MAY KM</t>
  </si>
  <si>
    <t>00669CO22190718</t>
  </si>
  <si>
    <t>ANFIC HI MAy SL</t>
  </si>
  <si>
    <t>00669CO22190741</t>
  </si>
  <si>
    <t>ANFIC HO MAY SL</t>
  </si>
  <si>
    <t>00669CO22190738</t>
  </si>
  <si>
    <t>ANFIC PA MAY RS</t>
  </si>
  <si>
    <t>00669CO22190780</t>
  </si>
  <si>
    <t>ANFIC PO MAY SL</t>
  </si>
  <si>
    <t>00669CO22190783</t>
  </si>
  <si>
    <t>JYA GL May SJ</t>
  </si>
  <si>
    <t>00669CO22190774</t>
  </si>
  <si>
    <t>00669CO22190795</t>
  </si>
  <si>
    <t>JYA GN May SJ</t>
  </si>
  <si>
    <t>00669CO22190789</t>
  </si>
  <si>
    <t>00669CO22190786</t>
  </si>
  <si>
    <t>00669CO22190785</t>
  </si>
  <si>
    <t>JYA NF MAY SD</t>
  </si>
  <si>
    <t>00669CO22190791</t>
  </si>
  <si>
    <t>JYA SP MAY KM</t>
  </si>
  <si>
    <t>00669CO22190796</t>
  </si>
  <si>
    <t>SF/F J/YA Spring 22</t>
  </si>
  <si>
    <t>00669CO22190788</t>
  </si>
  <si>
    <t>Series J/YA Spring</t>
  </si>
  <si>
    <t>00669CO22190790</t>
  </si>
  <si>
    <t>JYA MU MAY KM</t>
  </si>
  <si>
    <t>00669CO22190797</t>
  </si>
  <si>
    <t>00669DA22192636</t>
  </si>
  <si>
    <t>14JUN22Preorder</t>
  </si>
  <si>
    <t>00669DA22192637</t>
  </si>
  <si>
    <t>00669DA22192638</t>
  </si>
  <si>
    <t>00669CO22196338</t>
  </si>
  <si>
    <t>00669CO22196343</t>
  </si>
  <si>
    <t>00669CO22196340</t>
  </si>
  <si>
    <t>AAudio Sale CH</t>
  </si>
  <si>
    <t>00669CO22196349</t>
  </si>
  <si>
    <t>ABest Jun 2 JW</t>
  </si>
  <si>
    <t>00669CO22196341</t>
  </si>
  <si>
    <t>AFIC LG+ JUNE SJ</t>
  </si>
  <si>
    <t>00669CO22196367</t>
  </si>
  <si>
    <t>AFIC MU JUN JP</t>
  </si>
  <si>
    <t>00669CO22196363</t>
  </si>
  <si>
    <t>AFIC MY Jun CH</t>
  </si>
  <si>
    <t>00669CO22196360</t>
  </si>
  <si>
    <t>AFIC RO JUN JP</t>
  </si>
  <si>
    <t>00669CO22196375</t>
  </si>
  <si>
    <t>00669CO22196368</t>
  </si>
  <si>
    <t>00669CO22196376</t>
  </si>
  <si>
    <t>00669CO22196364</t>
  </si>
  <si>
    <t>00669CO22196395</t>
  </si>
  <si>
    <t>00669CO22196386</t>
  </si>
  <si>
    <t>ANFIC HO JUN SL</t>
  </si>
  <si>
    <t>00669CO22196385</t>
  </si>
  <si>
    <t>AFIC SC JUNE SJ</t>
  </si>
  <si>
    <t>00669CO22196383</t>
  </si>
  <si>
    <t>AFIC SP JUN KM</t>
  </si>
  <si>
    <t>00669CO22196380</t>
  </si>
  <si>
    <t>ANFIC CO JUNE SJ</t>
  </si>
  <si>
    <t>00669CO22196384</t>
  </si>
  <si>
    <t>ANFIC SP JUN KM</t>
  </si>
  <si>
    <t>00669CO22196391</t>
  </si>
  <si>
    <t>JYA GL JUNE SJ</t>
  </si>
  <si>
    <t>00669CO22196394</t>
  </si>
  <si>
    <t>ANFIC GA JUN SL</t>
  </si>
  <si>
    <t>00669CO22196398</t>
  </si>
  <si>
    <t>JYA GN JUNE SJ</t>
  </si>
  <si>
    <t>00669CO22196420</t>
  </si>
  <si>
    <t>00669CO22196408</t>
  </si>
  <si>
    <t>JYA MU JUN KM</t>
  </si>
  <si>
    <t>00669CO22196407</t>
  </si>
  <si>
    <t>JYA MY JUN LEP</t>
  </si>
  <si>
    <t>00669CO22196415</t>
  </si>
  <si>
    <t>JYABEST JUN KZ</t>
  </si>
  <si>
    <t>00669CO22196423</t>
  </si>
  <si>
    <t>JYA SP JUN KM</t>
  </si>
  <si>
    <t>00669CO22196418</t>
  </si>
  <si>
    <t>00669CO22196432</t>
  </si>
  <si>
    <t>00669CO22196430</t>
  </si>
  <si>
    <t>ALUCKY APR SQ</t>
  </si>
  <si>
    <t>00669CO22196907</t>
  </si>
  <si>
    <t>ANFIC PA JUN RS</t>
  </si>
  <si>
    <t>00669CO22196909</t>
  </si>
  <si>
    <t>ANFIC HI JUN RS</t>
  </si>
  <si>
    <t>00669CO22196912</t>
  </si>
  <si>
    <t>ANFIC HE JUN RS</t>
  </si>
  <si>
    <t>JYAPO KZ</t>
  </si>
  <si>
    <t>00669DA22198111</t>
  </si>
  <si>
    <t>20JUN22Preorder</t>
  </si>
  <si>
    <t>00669CO22197798</t>
  </si>
  <si>
    <t>Book Club selection</t>
  </si>
  <si>
    <t>00669CO22197804</t>
  </si>
  <si>
    <t>00669CO22197806</t>
  </si>
  <si>
    <t>00669CO22197809</t>
  </si>
  <si>
    <t>June series J/YA</t>
  </si>
  <si>
    <t>00669CO22197812</t>
  </si>
  <si>
    <t>June SF/F YA/J</t>
  </si>
  <si>
    <t>APO Jul NHW</t>
  </si>
  <si>
    <t>00669CO22198335</t>
  </si>
  <si>
    <t>00669CO22198329</t>
  </si>
  <si>
    <t>00669DA22199565</t>
  </si>
  <si>
    <t>21JUN22Preorder</t>
  </si>
  <si>
    <t>00669DA22199566</t>
  </si>
  <si>
    <t>00669DA22204227</t>
  </si>
  <si>
    <t>27JUN22Preorder</t>
  </si>
  <si>
    <t>00669DA22204228</t>
  </si>
  <si>
    <t>00669DA22205901</t>
  </si>
  <si>
    <t>28JUN22Preorder</t>
  </si>
  <si>
    <t>00669DA22205902</t>
  </si>
  <si>
    <t>00669DA22205903</t>
  </si>
  <si>
    <t>00669CO22204577</t>
  </si>
  <si>
    <t>Request</t>
  </si>
  <si>
    <t>00669CO22208812</t>
  </si>
  <si>
    <t>00669CO22208809</t>
  </si>
  <si>
    <t>00669CO22208811</t>
  </si>
  <si>
    <t>00669CO22208810</t>
  </si>
  <si>
    <t>00669CO22208816</t>
  </si>
  <si>
    <t>00669CO22208820</t>
  </si>
  <si>
    <t>JYA SE JUN KM</t>
  </si>
  <si>
    <t>00669CO22208822</t>
  </si>
  <si>
    <t>00669CO22208817</t>
  </si>
  <si>
    <t>00669CO22208823</t>
  </si>
  <si>
    <t>ALucky JUN SQ</t>
  </si>
  <si>
    <t>H-0085461</t>
  </si>
  <si>
    <t>iStock photo - FB campaign - 7/8/22</t>
  </si>
  <si>
    <t>MARC Records, 1000242544</t>
  </si>
  <si>
    <t>CD0066922298334</t>
  </si>
  <si>
    <t>H-0087992</t>
  </si>
  <si>
    <t>OWLS May-July Printing</t>
  </si>
  <si>
    <t>WiLS project mgmt for remaining budget amount</t>
  </si>
  <si>
    <t>CD0066922274995</t>
  </si>
  <si>
    <t>Applied Date</t>
  </si>
  <si>
    <t>FREE-22014580, Frenzy 5%</t>
  </si>
  <si>
    <t>00669CO22264427</t>
  </si>
  <si>
    <t>00669DA22267655</t>
  </si>
  <si>
    <t>5JUL22Preorder</t>
  </si>
  <si>
    <t>00669DA22267654</t>
  </si>
  <si>
    <t>00669CO22271432</t>
  </si>
  <si>
    <t>00669CO22271431</t>
  </si>
  <si>
    <t>00669CO22271435</t>
  </si>
  <si>
    <t>00669CO22271434</t>
  </si>
  <si>
    <t>00669CO22271433</t>
  </si>
  <si>
    <t>00669DA22273191</t>
  </si>
  <si>
    <t>12JUL22Preorder</t>
  </si>
  <si>
    <t>00669DA22273192</t>
  </si>
  <si>
    <t>00669CO22275001</t>
  </si>
  <si>
    <t>00669CO22275004</t>
  </si>
  <si>
    <t>ARTL Ebook July JW</t>
  </si>
  <si>
    <t>00669CO22275014</t>
  </si>
  <si>
    <t>00669CO22275013</t>
  </si>
  <si>
    <t>Suggested Titles-NHW</t>
  </si>
  <si>
    <t>00669CO22275008</t>
  </si>
  <si>
    <t>00669CO22275019</t>
  </si>
  <si>
    <t>PO Aug 2022 kah</t>
  </si>
  <si>
    <t>00669DA22277373</t>
  </si>
  <si>
    <t>18JUL22Preorder</t>
  </si>
  <si>
    <t>00669DA22277374</t>
  </si>
  <si>
    <t>00669DA22278572</t>
  </si>
  <si>
    <t>19JUL22Preorder</t>
  </si>
  <si>
    <t>00669DA22278573</t>
  </si>
  <si>
    <t>00669DA22278574</t>
  </si>
  <si>
    <t>00669CO22280275</t>
  </si>
  <si>
    <t>00669CO22280274</t>
  </si>
  <si>
    <t>00669CO22280271</t>
  </si>
  <si>
    <t>AFIC LG+ JUL SJ</t>
  </si>
  <si>
    <t>00669CO22280279</t>
  </si>
  <si>
    <t>ANFIC PO JULY SL</t>
  </si>
  <si>
    <t>00669CO22280280</t>
  </si>
  <si>
    <t>JYA GL JUL SJ</t>
  </si>
  <si>
    <t>00669CO22280281</t>
  </si>
  <si>
    <t>AFIC MU JUL JP</t>
  </si>
  <si>
    <t>00669CO22280284</t>
  </si>
  <si>
    <t>AFIC RO JUL JP</t>
  </si>
  <si>
    <t>00669CO22280286</t>
  </si>
  <si>
    <t>AFIC MY Jul CH</t>
  </si>
  <si>
    <t>00669CO22280278</t>
  </si>
  <si>
    <t>JYARTL EBOOK JUL KM</t>
  </si>
  <si>
    <t>00669CO22280287</t>
  </si>
  <si>
    <t>JYARTL AUDIO JUL KM</t>
  </si>
  <si>
    <t>00669CO22280293</t>
  </si>
  <si>
    <t>ARTL Audio Jul CH</t>
  </si>
  <si>
    <t>00669CO22280290</t>
  </si>
  <si>
    <t>AFIC SC JUL SJ</t>
  </si>
  <si>
    <t>00669CO22280294</t>
  </si>
  <si>
    <t>AFIC SP JUL KM</t>
  </si>
  <si>
    <t>00669CO22280288</t>
  </si>
  <si>
    <t>JYA GN JUL SJ</t>
  </si>
  <si>
    <t>00669CO22280298</t>
  </si>
  <si>
    <t>ANFIC CO JUL SJ</t>
  </si>
  <si>
    <t>00669CO22280305</t>
  </si>
  <si>
    <t>ANFIC GAR JULY SL</t>
  </si>
  <si>
    <t>00669CO22280303</t>
  </si>
  <si>
    <t>ANFIC HI JULY SL</t>
  </si>
  <si>
    <t>00669CO22280307</t>
  </si>
  <si>
    <t>ANFIC HO JULY SL</t>
  </si>
  <si>
    <t>00669CO22280311</t>
  </si>
  <si>
    <t>JYA MU JUL KM</t>
  </si>
  <si>
    <t>00669CO22280310</t>
  </si>
  <si>
    <t>ANFIC SP JUL KM</t>
  </si>
  <si>
    <t>00669CO22280315</t>
  </si>
  <si>
    <t>JYA NF JUL SD</t>
  </si>
  <si>
    <t>00669CO22280309</t>
  </si>
  <si>
    <t>00669CO22280308</t>
  </si>
  <si>
    <t>JYA SP JUL KM</t>
  </si>
  <si>
    <t>00669CO22280312</t>
  </si>
  <si>
    <t>00669DA22284269</t>
  </si>
  <si>
    <t>26JUL22Preorder</t>
  </si>
  <si>
    <t>00669DA22284270</t>
  </si>
  <si>
    <t>00669CO22283648</t>
  </si>
  <si>
    <t>ABest Jul 1 JW</t>
  </si>
  <si>
    <t>00669CO22283652</t>
  </si>
  <si>
    <t>00669CO22283681</t>
  </si>
  <si>
    <t>00669CO22283684</t>
  </si>
  <si>
    <t>ANFIC HE JUL RS</t>
  </si>
  <si>
    <t>00669CO22283693</t>
  </si>
  <si>
    <t>ANFIC PA JUL RS</t>
  </si>
  <si>
    <t>00669CO22283950</t>
  </si>
  <si>
    <t>00669CO22283952</t>
  </si>
  <si>
    <t>00669CO22283959</t>
  </si>
  <si>
    <t>00669CO22287185</t>
  </si>
  <si>
    <t>ALUCKY JUL SQ</t>
  </si>
  <si>
    <t>00669CO22287195</t>
  </si>
  <si>
    <t>Harry Potter Hold</t>
  </si>
  <si>
    <t>00669DA22292824</t>
  </si>
  <si>
    <t>1AUG22Preorder</t>
  </si>
  <si>
    <t>00669DA22296687</t>
  </si>
  <si>
    <t>2AUG22Preorder</t>
  </si>
  <si>
    <t>00669CO22298337</t>
  </si>
  <si>
    <t>00669CO22298338</t>
  </si>
  <si>
    <t>00669CO22298336</t>
  </si>
  <si>
    <t>00669CO22298335</t>
  </si>
  <si>
    <t>00669CO22298347</t>
  </si>
  <si>
    <t>00669CO22298348</t>
  </si>
  <si>
    <t>00669CO22298349</t>
  </si>
  <si>
    <t>00669CO22298791</t>
  </si>
  <si>
    <t>Lucky Day</t>
  </si>
  <si>
    <t>00669DA22301670</t>
  </si>
  <si>
    <t>9AUG22Preorder</t>
  </si>
  <si>
    <t>00669DA22301671</t>
  </si>
  <si>
    <t>00669CO22301159</t>
  </si>
  <si>
    <t>00669CO22301184</t>
  </si>
  <si>
    <t>00669CO22301180</t>
  </si>
  <si>
    <t>00669CO22301188</t>
  </si>
  <si>
    <t>00669CO22301185</t>
  </si>
  <si>
    <t>RTL Juv</t>
  </si>
  <si>
    <t>00669CO22301190</t>
  </si>
  <si>
    <t>00669DA22303091</t>
  </si>
  <si>
    <t>10AUG22Preorder</t>
  </si>
  <si>
    <t>00669CO22302472</t>
  </si>
  <si>
    <t>00669DA22303891</t>
  </si>
  <si>
    <t>11AUG22Preorder</t>
  </si>
  <si>
    <t>00669DA22304860</t>
  </si>
  <si>
    <t>12AUG22Preorder</t>
  </si>
  <si>
    <t>00669CO22304681</t>
  </si>
  <si>
    <t>ABest Aug 1 JW</t>
  </si>
  <si>
    <t>00669CO22304682</t>
  </si>
  <si>
    <t>ARTL Ebook Aug JW</t>
  </si>
  <si>
    <t>00669DA22308055</t>
  </si>
  <si>
    <t>16AUG22Preorder</t>
  </si>
  <si>
    <t>00669DA22313589</t>
  </si>
  <si>
    <t>23AUG22Preorder</t>
  </si>
  <si>
    <t>00669CO22312892</t>
  </si>
  <si>
    <t>00669CO22312903</t>
  </si>
  <si>
    <t>00669CO22312920</t>
  </si>
  <si>
    <t>00669CO22313018</t>
  </si>
  <si>
    <t>ABest Aug 2 JW</t>
  </si>
  <si>
    <t>00669CO22313023</t>
  </si>
  <si>
    <t>AFIC LG+ AUG SJ</t>
  </si>
  <si>
    <t>00669CO22313060</t>
  </si>
  <si>
    <t>AFIC MU AUG JP</t>
  </si>
  <si>
    <t>00669CO22313053</t>
  </si>
  <si>
    <t>AFIC RO AUG JP</t>
  </si>
  <si>
    <t>00669CO22313058</t>
  </si>
  <si>
    <t>AFIC SC AUG SJ</t>
  </si>
  <si>
    <t>00669CO22313055</t>
  </si>
  <si>
    <t>AMYS Aug 22 CH</t>
  </si>
  <si>
    <t>00669CO22313057</t>
  </si>
  <si>
    <t>ANFIC CO AUG SJ</t>
  </si>
  <si>
    <t>00669CO22313056</t>
  </si>
  <si>
    <t>ANFIC GA AUG SL</t>
  </si>
  <si>
    <t>00669CO22313051</t>
  </si>
  <si>
    <t>ARTL Audio Aug CH</t>
  </si>
  <si>
    <t>00669CO22313068</t>
  </si>
  <si>
    <t>APO Sep NHW</t>
  </si>
  <si>
    <t>00669CO22313117</t>
  </si>
  <si>
    <t>ANFIC HE AUG RS</t>
  </si>
  <si>
    <t>00669CO22313131</t>
  </si>
  <si>
    <t>ANFIC HI AUG RS</t>
  </si>
  <si>
    <t>JYA PO AUG KZ</t>
  </si>
  <si>
    <t>00669CO22315308</t>
  </si>
  <si>
    <t>00669CO22315311</t>
  </si>
  <si>
    <t>ANFIC HO AUG SL</t>
  </si>
  <si>
    <t>00669CO22315313</t>
  </si>
  <si>
    <t>High Holds Ratio</t>
  </si>
  <si>
    <t>00669CO22315322</t>
  </si>
  <si>
    <t>JYA BEST AUG KZ</t>
  </si>
  <si>
    <t>00669CO22315316</t>
  </si>
  <si>
    <t>00669CO22315330</t>
  </si>
  <si>
    <t>ANFIC PA AUG RS</t>
  </si>
  <si>
    <t>00669CO22315333</t>
  </si>
  <si>
    <t>ANFIC PO AUG SL</t>
  </si>
  <si>
    <t>00669CO22315328</t>
  </si>
  <si>
    <t>00669CO22315325</t>
  </si>
  <si>
    <t>00669CO22315359</t>
  </si>
  <si>
    <t>Aug series J/YA</t>
  </si>
  <si>
    <t>00669CO22315360</t>
  </si>
  <si>
    <t>August SF/F J/YA</t>
  </si>
  <si>
    <t>00669CO22315354</t>
  </si>
  <si>
    <t>JYA GL AUG SJ</t>
  </si>
  <si>
    <t>00669CO22315352</t>
  </si>
  <si>
    <t>JYA GN AUG SJ</t>
  </si>
  <si>
    <t>00669CO22315358</t>
  </si>
  <si>
    <t>00669CO22315369</t>
  </si>
  <si>
    <t>JYA MY AUG LP</t>
  </si>
  <si>
    <t>00669CO22315363</t>
  </si>
  <si>
    <t>JYA SP AUG KM</t>
  </si>
  <si>
    <t>00669CO22315367</t>
  </si>
  <si>
    <t>00669CO22315371</t>
  </si>
  <si>
    <t>00669CO22318101</t>
  </si>
  <si>
    <t>OverStory High Holds</t>
  </si>
  <si>
    <t>00669DA22320790</t>
  </si>
  <si>
    <t>30AUG22Preorder</t>
  </si>
  <si>
    <t>00669DA22320791</t>
  </si>
  <si>
    <t>00669DA22320792</t>
  </si>
  <si>
    <t>Recalled Title, TITLE-22017704</t>
  </si>
  <si>
    <t>CD0066922312934</t>
  </si>
  <si>
    <t>Recalled Title, TITLE-22018026</t>
  </si>
  <si>
    <t>CD0066922315335</t>
  </si>
  <si>
    <t>MARC Records, 1000249182</t>
  </si>
  <si>
    <t>CD0066922333676</t>
  </si>
  <si>
    <t>Recalled title, TITLE-22020115</t>
  </si>
  <si>
    <t>Recalled title, TITLE-22020125</t>
  </si>
  <si>
    <t>09.16.22 Frenzy 5% Earnings</t>
  </si>
  <si>
    <t>Recalled title, TITLE-22021611</t>
  </si>
  <si>
    <t>Recalled title, TITLE-22021642</t>
  </si>
  <si>
    <t>Recalled title, TITLE-22021654</t>
  </si>
  <si>
    <t>Recalled title, TITLE-22021732</t>
  </si>
  <si>
    <t>Recalled title, TITLE-22021930</t>
  </si>
  <si>
    <t>Recalled title, TITLE-22021931</t>
  </si>
  <si>
    <t>00669DA22330921</t>
  </si>
  <si>
    <t>6SEP22Preorder</t>
  </si>
  <si>
    <t>00669CO22333673</t>
  </si>
  <si>
    <t>00669CO22333668</t>
  </si>
  <si>
    <t>00669CO22333670</t>
  </si>
  <si>
    <t>AFIC SP AUG KM</t>
  </si>
  <si>
    <t>00669CO22333664</t>
  </si>
  <si>
    <t>ANFIC SP AUG KM</t>
  </si>
  <si>
    <t>00669CO22333662</t>
  </si>
  <si>
    <t>00669CO22333679</t>
  </si>
  <si>
    <t>00669CO22333681</t>
  </si>
  <si>
    <t>00669CO22333680</t>
  </si>
  <si>
    <t>00669CO22333685</t>
  </si>
  <si>
    <t>JYA MU AUG KM</t>
  </si>
  <si>
    <t>00669CO22333689</t>
  </si>
  <si>
    <t>00669DA22337386</t>
  </si>
  <si>
    <t>12SEP22Preorder</t>
  </si>
  <si>
    <t>00669CO22336895</t>
  </si>
  <si>
    <t>00669CO22336893</t>
  </si>
  <si>
    <t>OCT2022 PO</t>
  </si>
  <si>
    <t>00669DA22338846</t>
  </si>
  <si>
    <t>13SEP22Preorder</t>
  </si>
  <si>
    <t>00669DA22338847</t>
  </si>
  <si>
    <t>00669CO22343681</t>
  </si>
  <si>
    <t>00669CO22343680</t>
  </si>
  <si>
    <t>ABest Sep 1 JW</t>
  </si>
  <si>
    <t>00669CO22343685</t>
  </si>
  <si>
    <t>00669CO22343684</t>
  </si>
  <si>
    <t>AFIC LG+ SEP SJ</t>
  </si>
  <si>
    <t>00669CO22343687</t>
  </si>
  <si>
    <t>AFIC MU SEP JP</t>
  </si>
  <si>
    <t>00669CO22343689</t>
  </si>
  <si>
    <t>00669CO22343682</t>
  </si>
  <si>
    <t>00669CO22343686</t>
  </si>
  <si>
    <t>AFIC RO SEP JP</t>
  </si>
  <si>
    <t>00669CO22343683</t>
  </si>
  <si>
    <t>AFIC SC SEP SJ</t>
  </si>
  <si>
    <t>00669CO22343688</t>
  </si>
  <si>
    <t>AFIC SP SEP KM</t>
  </si>
  <si>
    <t>00669CO22343690</t>
  </si>
  <si>
    <t>ALucky Aug SQ</t>
  </si>
  <si>
    <t>00669CO22343697</t>
  </si>
  <si>
    <t>AMYS Sept 22 CH</t>
  </si>
  <si>
    <t>00669CO22343695</t>
  </si>
  <si>
    <t>ANFIC CO SEP SJ</t>
  </si>
  <si>
    <t>00669CO22343692</t>
  </si>
  <si>
    <t>ANFIC GAR SEP SL</t>
  </si>
  <si>
    <t>00669CO22343691</t>
  </si>
  <si>
    <t>ANFIC HI SEP SL</t>
  </si>
  <si>
    <t>00669CO22343693</t>
  </si>
  <si>
    <t>ANFIC HO SEP SL</t>
  </si>
  <si>
    <t>00669CO22343694</t>
  </si>
  <si>
    <t>ANFIC PO SEP SL</t>
  </si>
  <si>
    <t>00669CO22343701</t>
  </si>
  <si>
    <t>ANFIC SP SEP KM</t>
  </si>
  <si>
    <t>00669CO22343703</t>
  </si>
  <si>
    <t>Audio Sep CH</t>
  </si>
  <si>
    <t>00669CO22343704</t>
  </si>
  <si>
    <t>00669CO22343702</t>
  </si>
  <si>
    <t>JYA GL SEP SJ</t>
  </si>
  <si>
    <t>00669CO22343706</t>
  </si>
  <si>
    <t>00669CO22343699</t>
  </si>
  <si>
    <t>00669CO22343700</t>
  </si>
  <si>
    <t>JYA GN SEP SJ</t>
  </si>
  <si>
    <t>00669CO22343705</t>
  </si>
  <si>
    <t>JYA SP SEP KM</t>
  </si>
  <si>
    <t>00669CO22343708</t>
  </si>
  <si>
    <t>JYA SC SEP KM</t>
  </si>
  <si>
    <t>00669CO22343709</t>
  </si>
  <si>
    <t>JYA MU SEP KM</t>
  </si>
  <si>
    <t>00669CO22343707</t>
  </si>
  <si>
    <t>00669DA22343945</t>
  </si>
  <si>
    <t>17SEP22Preorder</t>
  </si>
  <si>
    <t>00669DA22347063</t>
  </si>
  <si>
    <t>20SEP22Preorder</t>
  </si>
  <si>
    <t>00669DA22347062</t>
  </si>
  <si>
    <t>00669DA22349023</t>
  </si>
  <si>
    <t>21SEP22Preorder</t>
  </si>
  <si>
    <t>00669DA22354528</t>
  </si>
  <si>
    <t>27SEP22Preorder</t>
  </si>
  <si>
    <t>00669DA22354527</t>
  </si>
  <si>
    <t>Wisconsin Valley Library Serv - Item: wpl010 - WPLC reimbursement for WI Digital Library Content provided by LSTA Funds</t>
  </si>
  <si>
    <t>H-0090690</t>
  </si>
  <si>
    <t>APO Nov NHW</t>
  </si>
  <si>
    <t>00669DA22389293</t>
  </si>
  <si>
    <t>25OCT22Preorder</t>
  </si>
  <si>
    <t>00669CO22374650</t>
  </si>
  <si>
    <t>Request from IFLS</t>
  </si>
  <si>
    <t>00669DA22397656</t>
  </si>
  <si>
    <t>31OCT22Preorder</t>
  </si>
  <si>
    <t>00669DA22389292</t>
  </si>
  <si>
    <t>00669CO22378519</t>
  </si>
  <si>
    <t>Expired licenses</t>
  </si>
  <si>
    <t>00669CO22370251</t>
  </si>
  <si>
    <t>00669CO22387108</t>
  </si>
  <si>
    <t>Michael Perry</t>
  </si>
  <si>
    <t>00669CO22384617</t>
  </si>
  <si>
    <t>ANFIC GA OCT SL</t>
  </si>
  <si>
    <t>00669CO22384626</t>
  </si>
  <si>
    <t>JYA GN OCT SJ</t>
  </si>
  <si>
    <t>00669CO22384606</t>
  </si>
  <si>
    <t>AFIC MU OCT JP</t>
  </si>
  <si>
    <t>00669CO22384621</t>
  </si>
  <si>
    <t>JYA SP OCT KM</t>
  </si>
  <si>
    <t>00669CO22370257</t>
  </si>
  <si>
    <t>00669CO22384632</t>
  </si>
  <si>
    <t>JYA MY LEP OCT</t>
  </si>
  <si>
    <t>00669CO22384624</t>
  </si>
  <si>
    <t>JYA GL OCT SJ</t>
  </si>
  <si>
    <t>00669CO22374720</t>
  </si>
  <si>
    <t>00669CO22384610</t>
  </si>
  <si>
    <t>ANFIC SP OCT KM</t>
  </si>
  <si>
    <t>00669CO22384633</t>
  </si>
  <si>
    <t>00669CO22384608</t>
  </si>
  <si>
    <t>AFIC RO OCT JP</t>
  </si>
  <si>
    <t>00669CO22394427</t>
  </si>
  <si>
    <t>ANFIC HE OCT RS</t>
  </si>
  <si>
    <t>00669CO22374722</t>
  </si>
  <si>
    <t>Owned/CannotRepurcha</t>
  </si>
  <si>
    <t>00669CO22384634</t>
  </si>
  <si>
    <t>JYA MU OCT KM</t>
  </si>
  <si>
    <t>00669CO22370244</t>
  </si>
  <si>
    <t>Juv Holds</t>
  </si>
  <si>
    <t>00669DA22400062</t>
  </si>
  <si>
    <t>1NOV22Preorder</t>
  </si>
  <si>
    <t>00669CO22394436</t>
  </si>
  <si>
    <t>ANFIC HI OCT RS</t>
  </si>
  <si>
    <t>00669CO22370237</t>
  </si>
  <si>
    <t>J/YA F/SF October</t>
  </si>
  <si>
    <t>00669DA22379733</t>
  </si>
  <si>
    <t>18OCT22Preorder</t>
  </si>
  <si>
    <t>00669CO22394423</t>
  </si>
  <si>
    <t>ANFIC PA OCT RS</t>
  </si>
  <si>
    <t>00669CO22384618</t>
  </si>
  <si>
    <t>ANFIC PO OCT SL</t>
  </si>
  <si>
    <t>00669CO22370254</t>
  </si>
  <si>
    <t>ANFIC HE SEP RS</t>
  </si>
  <si>
    <t>00669CO22384612</t>
  </si>
  <si>
    <t>ANFIC HO OCT SL</t>
  </si>
  <si>
    <t>00669CO22370250</t>
  </si>
  <si>
    <t>ANFIC PA SEP RS</t>
  </si>
  <si>
    <t>00669CO22384613</t>
  </si>
  <si>
    <t>ANFIC CO OCT SJ</t>
  </si>
  <si>
    <t>00669CO22384609</t>
  </si>
  <si>
    <t>AFIC LG+ OCT SJ</t>
  </si>
  <si>
    <t>00669CO22384620</t>
  </si>
  <si>
    <t>AFIC SC OCT SJ</t>
  </si>
  <si>
    <t>00669CO22370259</t>
  </si>
  <si>
    <t>00669CO22370239</t>
  </si>
  <si>
    <t>High Holdsnhw</t>
  </si>
  <si>
    <t>00669CO22384614</t>
  </si>
  <si>
    <t>AFIC SP OCT KM</t>
  </si>
  <si>
    <t>00669CO22384611</t>
  </si>
  <si>
    <t>AMYS Oct 22 CH</t>
  </si>
  <si>
    <t>00669DA22397655</t>
  </si>
  <si>
    <t>00669CO22394411</t>
  </si>
  <si>
    <t>00669CO22394432</t>
  </si>
  <si>
    <t>J/YA series Oct.</t>
  </si>
  <si>
    <t>00669CO22384625</t>
  </si>
  <si>
    <t>00669CO22378515</t>
  </si>
  <si>
    <t>00669CO22384631</t>
  </si>
  <si>
    <t>00669CO22386898</t>
  </si>
  <si>
    <t>00669CO22394428</t>
  </si>
  <si>
    <t>JYA SE OCT KM</t>
  </si>
  <si>
    <t>00669CO22370238</t>
  </si>
  <si>
    <t>High Holds</t>
  </si>
  <si>
    <t>00669CO22392022</t>
  </si>
  <si>
    <t>00669CO22370249</t>
  </si>
  <si>
    <t>00669CO22392018</t>
  </si>
  <si>
    <t>00669CO22386910</t>
  </si>
  <si>
    <t>00669CO22384628</t>
  </si>
  <si>
    <t>00669CO22392017</t>
  </si>
  <si>
    <t>00669CO22394415</t>
  </si>
  <si>
    <t>00669CO22370199</t>
  </si>
  <si>
    <t>00669CO22384616</t>
  </si>
  <si>
    <t>00669CO22378517</t>
  </si>
  <si>
    <t>00669CO22394435</t>
  </si>
  <si>
    <t>ABest Oct 2 JW</t>
  </si>
  <si>
    <t>00669CO22384615</t>
  </si>
  <si>
    <t>ARTL Ebook Oct JW</t>
  </si>
  <si>
    <t>00669CO22384630</t>
  </si>
  <si>
    <t>00669DA22389291</t>
  </si>
  <si>
    <t>00669CO22384607</t>
  </si>
  <si>
    <t>ABest Oct 1 JW</t>
  </si>
  <si>
    <t>00669CO22388015</t>
  </si>
  <si>
    <t>00669CO22384629</t>
  </si>
  <si>
    <t>RTL Audio Oct CH</t>
  </si>
  <si>
    <t>00669CO22370228</t>
  </si>
  <si>
    <t>ABest Sep 2 JW</t>
  </si>
  <si>
    <t>00669CO22384627</t>
  </si>
  <si>
    <t>00669CO22374724</t>
  </si>
  <si>
    <t>00669CO22394430</t>
  </si>
  <si>
    <t>AFIC SE OCT KM</t>
  </si>
  <si>
    <t>00669CO22370208</t>
  </si>
  <si>
    <t>00669DA22372661</t>
  </si>
  <si>
    <t>11OCT22Preorder</t>
  </si>
  <si>
    <t>00669CO22388019</t>
  </si>
  <si>
    <t>00669DA22400061</t>
  </si>
  <si>
    <t>00669DA22379732</t>
  </si>
  <si>
    <t>00669DA22365872</t>
  </si>
  <si>
    <t>4OCT22Preorder</t>
  </si>
  <si>
    <t>00669CO22386901</t>
  </si>
  <si>
    <t>00669CO22370262</t>
  </si>
  <si>
    <t>Recalled title, TITLE-22024054</t>
  </si>
  <si>
    <t>Recalled title, TITLE-22024055</t>
  </si>
  <si>
    <t>Black Earth Public Library - Item: wpl010 - Uploading content to Archive of Wisconsin Newspapers</t>
  </si>
  <si>
    <t>Black Earth Historical Society - Item: wpl010 - Uploading content to Archive of Wisconsin Newspapers</t>
  </si>
  <si>
    <t>Waupaca Area Public Library - Item: wpl010 - Uploading content to Archive of Wisconsin Newspapers</t>
  </si>
  <si>
    <t>497762</t>
  </si>
  <si>
    <t>497763</t>
  </si>
  <si>
    <t>497764</t>
  </si>
  <si>
    <t>GEN - 009 - WiLS Project Mgmt Fee - includes core WPLC and tech collab</t>
  </si>
  <si>
    <t>MARC Records, 1000258290</t>
  </si>
  <si>
    <t>MARC Records, 1000265375</t>
  </si>
  <si>
    <t>00669CO22405583</t>
  </si>
  <si>
    <t>00669CO22405586</t>
  </si>
  <si>
    <t>00669CO22405609</t>
  </si>
  <si>
    <t>00669CO22405593</t>
  </si>
  <si>
    <t>00669CO22405611</t>
  </si>
  <si>
    <t>00669CO22405645</t>
  </si>
  <si>
    <t>00669CO22405648</t>
  </si>
  <si>
    <t>00669DA22407849</t>
  </si>
  <si>
    <t>8NOV22Preorder</t>
  </si>
  <si>
    <t>00669DA22407848</t>
  </si>
  <si>
    <t>00669CO22407048</t>
  </si>
  <si>
    <t>00669CO22407073</t>
  </si>
  <si>
    <t>00669CO22407075</t>
  </si>
  <si>
    <t>PO Dec 2022 kah</t>
  </si>
  <si>
    <t>00669CO22413176</t>
  </si>
  <si>
    <t>Christmas RFP</t>
  </si>
  <si>
    <t>00669CO22413174</t>
  </si>
  <si>
    <t>00669CO22413178</t>
  </si>
  <si>
    <t>00669CO22413181</t>
  </si>
  <si>
    <t>00669CO22413187</t>
  </si>
  <si>
    <t>ABest Nov 1 JW</t>
  </si>
  <si>
    <t>00669CO22413185</t>
  </si>
  <si>
    <t>00669CO22413179</t>
  </si>
  <si>
    <t>00669CO22413182</t>
  </si>
  <si>
    <t>00669CO22413189</t>
  </si>
  <si>
    <t>00669CO22413194</t>
  </si>
  <si>
    <t>00669DA22415305</t>
  </si>
  <si>
    <t>15NOV22Preorder</t>
  </si>
  <si>
    <t>00669DA22415306</t>
  </si>
  <si>
    <t>00669CO22416720</t>
  </si>
  <si>
    <t>00669CO22416721</t>
  </si>
  <si>
    <t>00669DA22418452</t>
  </si>
  <si>
    <t>17NOV22Preorder</t>
  </si>
  <si>
    <t>00669CO22417700</t>
  </si>
  <si>
    <t>expired titles</t>
  </si>
  <si>
    <t>00669CO22417769</t>
  </si>
  <si>
    <t>00669CO22417765</t>
  </si>
  <si>
    <t>00669SU22419484</t>
  </si>
  <si>
    <t>IAP 2022</t>
  </si>
  <si>
    <t>00669CO22419818</t>
  </si>
  <si>
    <t>00669CO22419821</t>
  </si>
  <si>
    <t>00669CO22419820</t>
  </si>
  <si>
    <t>00669CO22419819</t>
  </si>
  <si>
    <t>00669CO22419824</t>
  </si>
  <si>
    <t>00669DA22422856</t>
  </si>
  <si>
    <t>22NOV22Preorder</t>
  </si>
  <si>
    <t>00669DA22422857</t>
  </si>
  <si>
    <t>00669CO22423916</t>
  </si>
  <si>
    <t>ABest Nov 2 JW</t>
  </si>
  <si>
    <t>00669CO22423912</t>
  </si>
  <si>
    <t>AFIC LG+ NOV SJ</t>
  </si>
  <si>
    <t>00669CO22423915</t>
  </si>
  <si>
    <t>AFIC MU NOV JP</t>
  </si>
  <si>
    <t>00669CO22423917</t>
  </si>
  <si>
    <t>00669CO22423919</t>
  </si>
  <si>
    <t>00669CO22423918</t>
  </si>
  <si>
    <t>00669CO22423914</t>
  </si>
  <si>
    <t>00669CO22423920</t>
  </si>
  <si>
    <t>AFIC RO NOV JP</t>
  </si>
  <si>
    <t>00669CO22423923</t>
  </si>
  <si>
    <t>AFIC SC NOV SJ</t>
  </si>
  <si>
    <t>00669CO22423931</t>
  </si>
  <si>
    <t>00669CO22423929</t>
  </si>
  <si>
    <t>JYA GN NOV SJ</t>
  </si>
  <si>
    <t>00669CO22423930</t>
  </si>
  <si>
    <t>JYA GL NOV SJ</t>
  </si>
  <si>
    <t>00669CO22423928</t>
  </si>
  <si>
    <t>ARTL Ebook NovJW</t>
  </si>
  <si>
    <t>00669CO22423921</t>
  </si>
  <si>
    <t>ANFIC PO NOV SL</t>
  </si>
  <si>
    <t>00669CO22423922</t>
  </si>
  <si>
    <t>ANFIC PA NOV RS</t>
  </si>
  <si>
    <t>00669CO22423924</t>
  </si>
  <si>
    <t>AMYS NOV 22 CH</t>
  </si>
  <si>
    <t>00669CO22423936</t>
  </si>
  <si>
    <t>ANFIC CO NOV SJ</t>
  </si>
  <si>
    <t>00669CO22423935</t>
  </si>
  <si>
    <t>ANFIC GAR NOV SL</t>
  </si>
  <si>
    <t>00669CO22423939</t>
  </si>
  <si>
    <t>ANFIC HE NOV  RS</t>
  </si>
  <si>
    <t>00669CO22423940</t>
  </si>
  <si>
    <t>ANFIC HI NOV SL</t>
  </si>
  <si>
    <t>00669CO22423934</t>
  </si>
  <si>
    <t>ANFIC HO NOV SL</t>
  </si>
  <si>
    <t>00669DA22428441</t>
  </si>
  <si>
    <t>29NOV22Preorder</t>
  </si>
  <si>
    <t>00669DA22428443</t>
  </si>
  <si>
    <t>00669DA22428442</t>
  </si>
  <si>
    <t>00669CO22427523</t>
  </si>
  <si>
    <t>00669CO22427520</t>
  </si>
  <si>
    <t>00669CO22427516</t>
  </si>
  <si>
    <t>00669CO22430342</t>
  </si>
  <si>
    <t>00669CO22436981</t>
  </si>
  <si>
    <t>00669CO22436973</t>
  </si>
  <si>
    <t>00669CO22436978</t>
  </si>
  <si>
    <t>00669CO22436987</t>
  </si>
  <si>
    <t>00669CO22436983</t>
  </si>
  <si>
    <t>JYA SP NOV KM</t>
  </si>
  <si>
    <t>Recalled title, TITLE-22025167</t>
  </si>
  <si>
    <t>CD0066922405614, LSTA Funding</t>
  </si>
  <si>
    <t>Facebook marketing ad - 7/25/22</t>
  </si>
  <si>
    <t>CD0066922405614, LSTA funding</t>
  </si>
  <si>
    <t>Menn Law Firm - invoice # 1</t>
  </si>
  <si>
    <t>MARC Records, 1000270459</t>
  </si>
  <si>
    <t>Pamela Murphy</t>
  </si>
  <si>
    <t>Audiobooks. Digital library (overdrive/Libby).</t>
  </si>
  <si>
    <t>Debra Newman</t>
  </si>
  <si>
    <t>Mary Goodman</t>
  </si>
  <si>
    <t>00669DA22439351</t>
  </si>
  <si>
    <t>6DEC22Preorder</t>
  </si>
  <si>
    <t>00669DA22439350</t>
  </si>
  <si>
    <t>00669CO22443432</t>
  </si>
  <si>
    <t>00669CO22443456</t>
  </si>
  <si>
    <t>CEAS Grant KM DEC</t>
  </si>
  <si>
    <t>00669CO22443455</t>
  </si>
  <si>
    <t>JYA SP DEC KM</t>
  </si>
  <si>
    <t>00669CO22443452</t>
  </si>
  <si>
    <t>00669CO22443466</t>
  </si>
  <si>
    <t>00669CO22443485</t>
  </si>
  <si>
    <t>ABest Dec 1 JW</t>
  </si>
  <si>
    <t>00669CO22443481</t>
  </si>
  <si>
    <t>00669CO22443470</t>
  </si>
  <si>
    <t>AFIC LG+ DEC SJ</t>
  </si>
  <si>
    <t>00669CO22443475</t>
  </si>
  <si>
    <t>AFIC MU DEC JP</t>
  </si>
  <si>
    <t>00669CO22443478</t>
  </si>
  <si>
    <t>AFIC MY Dec CH</t>
  </si>
  <si>
    <t>00669CO22443482</t>
  </si>
  <si>
    <t>AFIC RO DEC JP</t>
  </si>
  <si>
    <t>00669CO22443474</t>
  </si>
  <si>
    <t>AFIC SC DEC SJ</t>
  </si>
  <si>
    <t>00669CO22443484</t>
  </si>
  <si>
    <t>AFIC SP DEC KM</t>
  </si>
  <si>
    <t>00669CO22443480</t>
  </si>
  <si>
    <t>AFIC SP NOV KM</t>
  </si>
  <si>
    <t>00669CO22443504</t>
  </si>
  <si>
    <t>ALucky Dec SQ</t>
  </si>
  <si>
    <t>00669CO22443520</t>
  </si>
  <si>
    <t>ALucky Nov SQ</t>
  </si>
  <si>
    <t>00669CO22443502</t>
  </si>
  <si>
    <t>ALucky Oct SQ</t>
  </si>
  <si>
    <t>00669CO22443516</t>
  </si>
  <si>
    <t>ALucky Sep 22</t>
  </si>
  <si>
    <t>00669CO22443506</t>
  </si>
  <si>
    <t>ANFIC CO DEC SJ</t>
  </si>
  <si>
    <t>00669CO22443511</t>
  </si>
  <si>
    <t>ANFIC GA DEC SL</t>
  </si>
  <si>
    <t>00669CO22443518</t>
  </si>
  <si>
    <t>ANFIC HO DEC SL</t>
  </si>
  <si>
    <t>00669CO22443519</t>
  </si>
  <si>
    <t>ANFIC PO DEC SL</t>
  </si>
  <si>
    <t>00669CO22443509</t>
  </si>
  <si>
    <t>ANFIC SP DEC KM</t>
  </si>
  <si>
    <t>00669CO22443515</t>
  </si>
  <si>
    <t>ANFIC SP NOV KM</t>
  </si>
  <si>
    <t>00669CO22443534</t>
  </si>
  <si>
    <t>ANFIC SR NOV KM</t>
  </si>
  <si>
    <t>00669CO22443533</t>
  </si>
  <si>
    <t>ARTL Audio Dec CH</t>
  </si>
  <si>
    <t>00669CO22443523</t>
  </si>
  <si>
    <t>ARTL Audio Nov CH</t>
  </si>
  <si>
    <t>00669CO22443530</t>
  </si>
  <si>
    <t>J/YA F/SF Dec 22</t>
  </si>
  <si>
    <t>00669CO22443527</t>
  </si>
  <si>
    <t>J/YA series Dec.</t>
  </si>
  <si>
    <t>00669CO22443529</t>
  </si>
  <si>
    <t>00669CO22443535</t>
  </si>
  <si>
    <t>JYA NF NOV KM</t>
  </si>
  <si>
    <t>00669CO22443532</t>
  </si>
  <si>
    <t>00669CO22443525</t>
  </si>
  <si>
    <t>00669CO22443554</t>
  </si>
  <si>
    <t>00669CO22443558</t>
  </si>
  <si>
    <t>00669CO22443550</t>
  </si>
  <si>
    <t>JYA MY DEC LP</t>
  </si>
  <si>
    <t>00669CO22443549</t>
  </si>
  <si>
    <t>JYA GL DEC SJ</t>
  </si>
  <si>
    <t>00669CO22443553</t>
  </si>
  <si>
    <t>JYA GN DEC SJ</t>
  </si>
  <si>
    <t>00669CO22443544</t>
  </si>
  <si>
    <t>JYA MU DEC KM</t>
  </si>
  <si>
    <t>00669CO22443565</t>
  </si>
  <si>
    <t>JYA MU NOV KM</t>
  </si>
  <si>
    <t>Preorders</t>
  </si>
  <si>
    <t>00669DA22444202</t>
  </si>
  <si>
    <t>11DEC22Preorder</t>
  </si>
  <si>
    <t>00669DA22447182</t>
  </si>
  <si>
    <t>13DEC22Preorder</t>
  </si>
  <si>
    <t>00669DA22446779</t>
  </si>
  <si>
    <t>00669CO22448284</t>
  </si>
  <si>
    <t>00669CO22448286</t>
  </si>
  <si>
    <t>00669DA22450776</t>
  </si>
  <si>
    <t>17DEC22Preorder</t>
  </si>
  <si>
    <t>00669DA22453369</t>
  </si>
  <si>
    <t>20DEC22Preorder</t>
  </si>
  <si>
    <t>00669DA22454705</t>
  </si>
  <si>
    <t>21DEC22Preorder</t>
  </si>
  <si>
    <t>00669DA22454706</t>
  </si>
  <si>
    <t>00669CO22453967</t>
  </si>
  <si>
    <t>00669CO22453968</t>
  </si>
  <si>
    <t>00669CO22453969</t>
  </si>
  <si>
    <t>00669CO22455417</t>
  </si>
  <si>
    <t>Faith Blum</t>
  </si>
  <si>
    <t>00669DA22457504</t>
  </si>
  <si>
    <t>27DEC22Preorder</t>
  </si>
  <si>
    <t>00669DA22457503</t>
  </si>
  <si>
    <t>CD0066922441458</t>
  </si>
  <si>
    <t>CD0066922441461, Independence PL Grant</t>
  </si>
  <si>
    <t>12.09.22 Frenzy 5% Earnings</t>
  </si>
  <si>
    <t>Winding Rivers Library System - Item: wpl010 - Funds for WPLC Digital Collection via Independence Public Library grant</t>
  </si>
  <si>
    <t>New Glarus Public Library - Item: wpl010 - Uploading 18,722 pages to Archive of Wisconsin Newspapers</t>
  </si>
  <si>
    <t>Zoho forms</t>
  </si>
  <si>
    <t>Carryover recommendation from 2022 budget</t>
  </si>
  <si>
    <t>Magazine Collection Rev</t>
  </si>
  <si>
    <t>Magazine Collection Exp</t>
  </si>
  <si>
    <t>Transparent Languages Rev</t>
  </si>
  <si>
    <t>Transparent Languages Exp</t>
  </si>
  <si>
    <t>Digital Newspaper Uploads Rev</t>
  </si>
  <si>
    <t>Digital Newspaper Uploads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</si>
</sst>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/d/yy"/>
    <numFmt numFmtId="167" formatCode="#,##0.00;\-#,##0.00;* ??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B050"/>
      <name val="Arial"/>
      <family val="2"/>
    </font>
    <font>
      <sz val="11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4" applyNumberFormat="0" applyAlignment="0" applyProtection="0"/>
  </cellStyleXfs>
  <cellXfs count="197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4" xfId="13" applyFont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1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164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5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6" fillId="0" borderId="0" xfId="0" applyFont="1"/>
    <xf numFmtId="44" fontId="26" fillId="0" borderId="0" xfId="4" applyFont="1"/>
    <xf numFmtId="14" fontId="26" fillId="0" borderId="0" xfId="0" applyNumberFormat="1" applyFont="1" applyAlignment="1">
      <alignment wrapText="1"/>
    </xf>
    <xf numFmtId="0" fontId="0" fillId="0" borderId="0" xfId="0"/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7" fillId="0" borderId="0" xfId="0" applyFont="1" applyFill="1" applyBorder="1"/>
    <xf numFmtId="44" fontId="28" fillId="0" borderId="1" xfId="0" applyNumberFormat="1" applyFont="1" applyBorder="1"/>
    <xf numFmtId="0" fontId="28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20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7" fillId="0" borderId="8" xfId="4" applyFont="1" applyBorder="1"/>
    <xf numFmtId="49" fontId="29" fillId="0" borderId="0" xfId="0" applyNumberFormat="1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9" fillId="0" borderId="0" xfId="0" applyNumberFormat="1" applyFont="1" applyAlignment="1">
      <alignment wrapText="1"/>
    </xf>
    <xf numFmtId="44" fontId="18" fillId="0" borderId="0" xfId="4" applyFont="1" applyAlignment="1">
      <alignment wrapText="1"/>
    </xf>
    <xf numFmtId="8" fontId="18" fillId="0" borderId="0" xfId="0" applyNumberFormat="1" applyFont="1"/>
    <xf numFmtId="44" fontId="18" fillId="0" borderId="0" xfId="0" applyNumberFormat="1" applyFont="1" applyFill="1" applyAlignment="1">
      <alignment wrapText="1"/>
    </xf>
    <xf numFmtId="44" fontId="18" fillId="0" borderId="0" xfId="6" applyFont="1"/>
    <xf numFmtId="0" fontId="0" fillId="0" borderId="0" xfId="0"/>
    <xf numFmtId="0" fontId="2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7" fontId="31" fillId="0" borderId="0" xfId="0" applyNumberFormat="1" applyFont="1" applyAlignment="1">
      <alignment horizontal="right"/>
    </xf>
    <xf numFmtId="8" fontId="8" fillId="0" borderId="0" xfId="4" applyNumberFormat="1" applyFont="1"/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1" fillId="0" borderId="0" xfId="5" applyFont="1"/>
    <xf numFmtId="44" fontId="4" fillId="0" borderId="0" xfId="5" applyFont="1"/>
    <xf numFmtId="0" fontId="0" fillId="0" borderId="0" xfId="0" applyFont="1" applyFill="1" applyAlignment="1"/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Fill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/>
    <xf numFmtId="44" fontId="0" fillId="0" borderId="0" xfId="4" applyFont="1" applyAlignment="1">
      <alignment horizontal="right" wrapText="1"/>
    </xf>
    <xf numFmtId="49" fontId="30" fillId="0" borderId="0" xfId="0" applyNumberFormat="1" applyFont="1" applyAlignment="1">
      <alignment horizontal="left" wrapText="1"/>
    </xf>
    <xf numFmtId="44" fontId="18" fillId="0" borderId="0" xfId="5" applyFont="1" applyAlignment="1">
      <alignment wrapText="1"/>
    </xf>
    <xf numFmtId="44" fontId="18" fillId="0" borderId="0" xfId="0" applyNumberFormat="1" applyFont="1"/>
    <xf numFmtId="44" fontId="18" fillId="0" borderId="0" xfId="4" applyFont="1"/>
    <xf numFmtId="0" fontId="32" fillId="0" borderId="0" xfId="0" applyFont="1"/>
    <xf numFmtId="164" fontId="1" fillId="0" borderId="0" xfId="4" applyNumberFormat="1" applyFont="1"/>
    <xf numFmtId="8" fontId="0" fillId="0" borderId="0" xfId="0" applyNumberFormat="1" applyFill="1"/>
    <xf numFmtId="14" fontId="0" fillId="0" borderId="0" xfId="0" applyNumberFormat="1" applyFill="1"/>
    <xf numFmtId="44" fontId="18" fillId="0" borderId="0" xfId="4" applyFont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4" fontId="7" fillId="0" borderId="0" xfId="0" applyNumberFormat="1" applyFont="1"/>
    <xf numFmtId="0" fontId="4" fillId="0" borderId="0" xfId="0" applyFont="1" applyAlignment="1"/>
    <xf numFmtId="10" fontId="1" fillId="0" borderId="0" xfId="5" applyNumberFormat="1" applyFont="1"/>
    <xf numFmtId="0" fontId="0" fillId="0" borderId="0" xfId="0" applyAlignment="1"/>
    <xf numFmtId="0" fontId="0" fillId="0" borderId="0" xfId="0" applyFont="1" applyAlignment="1"/>
    <xf numFmtId="10" fontId="1" fillId="0" borderId="0" xfId="5" applyNumberFormat="1" applyFont="1" applyAlignment="1"/>
    <xf numFmtId="44" fontId="7" fillId="0" borderId="0" xfId="5" applyFont="1"/>
    <xf numFmtId="0" fontId="4" fillId="0" borderId="0" xfId="0" applyFont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abSelected="1" topLeftCell="C19" zoomScaleNormal="100" workbookViewId="0">
      <selection activeCell="G36" activeCellId="1" sqref="G29 G36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30.28515625" style="6" customWidth="1"/>
    <col min="7" max="7" width="13.42578125" style="6" bestFit="1" customWidth="1"/>
    <col min="8" max="8" width="33.5703125" style="6" customWidth="1"/>
    <col min="9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118</v>
      </c>
      <c r="D2" s="23" t="s">
        <v>49</v>
      </c>
      <c r="E2" s="24" t="s">
        <v>50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127</v>
      </c>
      <c r="C6" s="165">
        <v>145893.79</v>
      </c>
      <c r="D6" s="166">
        <v>145893.79</v>
      </c>
      <c r="E6" s="13">
        <f>D6-C6</f>
        <v>0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67">
        <v>105375</v>
      </c>
      <c r="D7" s="166">
        <f>'Income detail'!I18</f>
        <v>105376</v>
      </c>
      <c r="E7" s="13">
        <f>D7-C7</f>
        <v>1</v>
      </c>
      <c r="F7" s="16"/>
      <c r="G7" s="16"/>
      <c r="H7" s="16"/>
      <c r="I7" s="16"/>
    </row>
    <row r="8" spans="1:10" x14ac:dyDescent="0.25">
      <c r="A8" s="29" t="s">
        <v>7</v>
      </c>
      <c r="B8" s="2" t="s">
        <v>18</v>
      </c>
      <c r="C8" s="166">
        <v>1340944</v>
      </c>
      <c r="D8" s="166">
        <f>'Income detail'!D18</f>
        <v>1340944</v>
      </c>
      <c r="E8" s="13">
        <f>D8-C8</f>
        <v>0</v>
      </c>
      <c r="F8" s="16"/>
      <c r="G8" s="16"/>
      <c r="H8" s="16"/>
      <c r="I8" s="16"/>
    </row>
    <row r="9" spans="1:10" x14ac:dyDescent="0.25">
      <c r="A9" s="120" t="s">
        <v>8</v>
      </c>
      <c r="B9" s="2" t="s">
        <v>114</v>
      </c>
      <c r="C9" s="166">
        <v>100000</v>
      </c>
      <c r="D9" s="166">
        <f>'Income detail'!N18</f>
        <v>100001</v>
      </c>
      <c r="E9" s="13">
        <f t="shared" ref="E9:E10" si="0">D9-C9</f>
        <v>1</v>
      </c>
      <c r="F9" s="16"/>
      <c r="G9" s="16"/>
      <c r="H9" s="16"/>
      <c r="I9" s="16"/>
    </row>
    <row r="10" spans="1:10" x14ac:dyDescent="0.25">
      <c r="A10" s="22" t="s">
        <v>11</v>
      </c>
      <c r="B10" s="32" t="s">
        <v>119</v>
      </c>
      <c r="C10" s="166">
        <v>24000</v>
      </c>
      <c r="D10" s="166">
        <f>'Other income detail'!B52</f>
        <v>21123.7</v>
      </c>
      <c r="E10" s="13">
        <f t="shared" si="0"/>
        <v>-2876.2999999999993</v>
      </c>
      <c r="F10" s="16"/>
      <c r="G10" s="16"/>
      <c r="H10" s="16"/>
      <c r="I10" s="16"/>
    </row>
    <row r="11" spans="1:10" x14ac:dyDescent="0.25">
      <c r="A11" s="29" t="s">
        <v>12</v>
      </c>
      <c r="B11" s="2" t="s">
        <v>76</v>
      </c>
      <c r="C11" s="166">
        <v>0</v>
      </c>
      <c r="D11" s="166">
        <f>'Other income detail'!G52</f>
        <v>101000</v>
      </c>
      <c r="E11" s="13">
        <f t="shared" ref="E11" si="1">D11-C11</f>
        <v>101000</v>
      </c>
      <c r="F11" s="16"/>
      <c r="G11" s="16"/>
      <c r="H11" s="16"/>
      <c r="I11" s="16"/>
    </row>
    <row r="12" spans="1:10" s="38" customFormat="1" x14ac:dyDescent="0.25">
      <c r="B12" s="103" t="s">
        <v>122</v>
      </c>
      <c r="C12" s="75">
        <v>0</v>
      </c>
      <c r="D12" s="75">
        <f>'Other income detail'!L52</f>
        <v>9719.76</v>
      </c>
      <c r="E12" s="168">
        <f>D12-C12</f>
        <v>9719.76</v>
      </c>
      <c r="F12" s="138"/>
      <c r="G12" s="138"/>
      <c r="H12" s="138"/>
      <c r="I12" s="138"/>
      <c r="J12" s="52"/>
    </row>
    <row r="13" spans="1:10" s="38" customFormat="1" x14ac:dyDescent="0.25">
      <c r="B13" s="52" t="s">
        <v>83</v>
      </c>
      <c r="C13" s="75">
        <v>0</v>
      </c>
      <c r="D13" s="75">
        <f>'Other income detail'!Q52</f>
        <v>0</v>
      </c>
      <c r="E13" s="168">
        <f>D13-C13</f>
        <v>0</v>
      </c>
      <c r="J13" s="52"/>
    </row>
    <row r="14" spans="1:10" ht="19.5" customHeight="1" x14ac:dyDescent="0.25">
      <c r="A14" s="22"/>
      <c r="B14" s="7" t="s">
        <v>51</v>
      </c>
      <c r="C14" s="166">
        <v>0</v>
      </c>
      <c r="D14" s="166">
        <f>'Donations detail'!B14</f>
        <v>600</v>
      </c>
      <c r="E14" s="13">
        <f>D14-C14</f>
        <v>600</v>
      </c>
      <c r="H14" s="16"/>
      <c r="I14" s="16"/>
    </row>
    <row r="15" spans="1:10" ht="19.5" customHeight="1" x14ac:dyDescent="0.25">
      <c r="C15" s="166"/>
      <c r="D15" s="166"/>
      <c r="E15" s="13"/>
      <c r="F15" s="16"/>
      <c r="G15" s="16"/>
      <c r="H15" s="16"/>
      <c r="I15" s="16"/>
    </row>
    <row r="16" spans="1:10" x14ac:dyDescent="0.25">
      <c r="B16" s="18" t="s">
        <v>4</v>
      </c>
      <c r="C16" s="167">
        <f>SUM(C6:C15)</f>
        <v>1716212.79</v>
      </c>
      <c r="D16" s="167">
        <f>SUM(D6:D15)</f>
        <v>1824658.25</v>
      </c>
      <c r="E16" s="167">
        <f>SUM(E6:E15)</f>
        <v>108445.45999999999</v>
      </c>
      <c r="F16" s="16"/>
      <c r="G16" s="16"/>
      <c r="H16" s="16"/>
      <c r="I16" s="16"/>
    </row>
    <row r="17" spans="1:10" ht="18" customHeight="1" x14ac:dyDescent="0.25">
      <c r="C17" s="166"/>
      <c r="D17" s="166"/>
      <c r="E17" s="167"/>
      <c r="F17" s="15"/>
      <c r="G17" s="15"/>
      <c r="H17" s="15"/>
      <c r="I17" s="15"/>
    </row>
    <row r="18" spans="1:10" x14ac:dyDescent="0.25">
      <c r="C18" s="166"/>
      <c r="D18" s="166"/>
      <c r="E18" s="167"/>
    </row>
    <row r="19" spans="1:10" ht="15.75" x14ac:dyDescent="0.25">
      <c r="A19" s="9"/>
      <c r="B19" s="10" t="s">
        <v>59</v>
      </c>
      <c r="C19" s="169"/>
      <c r="D19" s="169"/>
      <c r="E19" s="167"/>
    </row>
    <row r="20" spans="1:10" ht="15.75" x14ac:dyDescent="0.25">
      <c r="A20" s="9"/>
      <c r="B20" s="10"/>
      <c r="C20" s="169"/>
      <c r="D20" s="169"/>
      <c r="E20" s="167"/>
    </row>
    <row r="21" spans="1:10" s="9" customFormat="1" ht="15.75" x14ac:dyDescent="0.25">
      <c r="B21" s="31" t="s">
        <v>77</v>
      </c>
      <c r="C21" s="169"/>
      <c r="D21" s="169"/>
      <c r="E21" s="170"/>
      <c r="G21" s="10"/>
      <c r="H21" s="10"/>
      <c r="J21" s="10"/>
    </row>
    <row r="22" spans="1:10" x14ac:dyDescent="0.25">
      <c r="A22" s="22" t="s">
        <v>10</v>
      </c>
      <c r="B22" s="32" t="s">
        <v>120</v>
      </c>
      <c r="C22" s="171">
        <v>68875</v>
      </c>
      <c r="D22" s="166">
        <f>'Expense detail'!B44</f>
        <v>68875</v>
      </c>
      <c r="E22" s="13">
        <f t="shared" ref="E22:E36" si="2">C22-D22</f>
        <v>0</v>
      </c>
      <c r="F22" s="16"/>
      <c r="G22" s="19"/>
      <c r="H22" s="19"/>
      <c r="I22" s="19"/>
    </row>
    <row r="23" spans="1:10" ht="24.75" customHeight="1" x14ac:dyDescent="0.25">
      <c r="A23" s="22" t="s">
        <v>6</v>
      </c>
      <c r="B23" s="7" t="s">
        <v>9</v>
      </c>
      <c r="C23" s="166">
        <v>18000</v>
      </c>
      <c r="D23" s="166">
        <f>'Expense detail'!F44</f>
        <v>18000</v>
      </c>
      <c r="E23" s="13">
        <f t="shared" si="2"/>
        <v>0</v>
      </c>
      <c r="F23" s="16"/>
    </row>
    <row r="24" spans="1:10" x14ac:dyDescent="0.25">
      <c r="A24" s="29" t="s">
        <v>7</v>
      </c>
      <c r="B24" s="2" t="s">
        <v>45</v>
      </c>
      <c r="C24" s="166">
        <f>1340944+G49</f>
        <v>1354979.94</v>
      </c>
      <c r="D24" s="166">
        <f>'Expense detail'!J44</f>
        <v>1476572.1</v>
      </c>
      <c r="E24" s="13">
        <f t="shared" si="2"/>
        <v>-121592.16000000015</v>
      </c>
      <c r="F24" s="179"/>
      <c r="G24" s="189" t="s">
        <v>1613</v>
      </c>
      <c r="H24" s="190"/>
      <c r="I24" s="191"/>
    </row>
    <row r="25" spans="1:10" x14ac:dyDescent="0.25">
      <c r="A25" s="102" t="s">
        <v>8</v>
      </c>
      <c r="B25" s="2" t="s">
        <v>114</v>
      </c>
      <c r="C25" s="167">
        <v>100000</v>
      </c>
      <c r="D25" s="166">
        <f>'Expense detail'!N44</f>
        <v>80000</v>
      </c>
      <c r="E25" s="13">
        <f>C25-D25</f>
        <v>20000</v>
      </c>
      <c r="F25" s="16"/>
      <c r="G25" s="159">
        <v>1</v>
      </c>
      <c r="H25" s="192" t="s">
        <v>1</v>
      </c>
      <c r="I25" s="22" t="s">
        <v>354</v>
      </c>
    </row>
    <row r="26" spans="1:10" ht="30" x14ac:dyDescent="0.25">
      <c r="A26" s="84" t="s">
        <v>11</v>
      </c>
      <c r="B26" s="32" t="s">
        <v>79</v>
      </c>
      <c r="C26" s="172">
        <f>24000+G50</f>
        <v>24000.99</v>
      </c>
      <c r="D26" s="166">
        <f>'Expense detail'!R44</f>
        <v>21123.7</v>
      </c>
      <c r="E26" s="13">
        <f>C26-D26</f>
        <v>2877.2900000000009</v>
      </c>
      <c r="F26" s="16"/>
      <c r="G26" s="159">
        <v>1</v>
      </c>
      <c r="H26" s="192" t="s">
        <v>1614</v>
      </c>
      <c r="I26" s="22" t="s">
        <v>355</v>
      </c>
    </row>
    <row r="27" spans="1:10" x14ac:dyDescent="0.25">
      <c r="A27" s="102" t="s">
        <v>12</v>
      </c>
      <c r="B27" s="105" t="s">
        <v>121</v>
      </c>
      <c r="C27" s="166">
        <f>2500+G51</f>
        <v>11210.46</v>
      </c>
      <c r="D27" s="166">
        <f>'Expense detail'!V44</f>
        <v>32.99</v>
      </c>
      <c r="E27" s="13">
        <f t="shared" si="2"/>
        <v>11177.47</v>
      </c>
      <c r="G27" s="159">
        <v>-2876.3</v>
      </c>
      <c r="H27" s="193" t="s">
        <v>1616</v>
      </c>
      <c r="I27" s="22" t="s">
        <v>356</v>
      </c>
    </row>
    <row r="28" spans="1:10" x14ac:dyDescent="0.25">
      <c r="A28" t="s">
        <v>58</v>
      </c>
      <c r="B28" s="7" t="s">
        <v>17</v>
      </c>
      <c r="C28" s="167">
        <v>0</v>
      </c>
      <c r="D28" s="166">
        <f>'Expense detail'!Z44</f>
        <v>0</v>
      </c>
      <c r="E28" s="13">
        <f t="shared" si="2"/>
        <v>0</v>
      </c>
      <c r="G28" s="159">
        <v>101000</v>
      </c>
      <c r="H28" s="193" t="s">
        <v>62</v>
      </c>
      <c r="I28" s="22" t="s">
        <v>356</v>
      </c>
    </row>
    <row r="29" spans="1:10" s="9" customFormat="1" ht="15.75" x14ac:dyDescent="0.25">
      <c r="A29" s="22" t="s">
        <v>15</v>
      </c>
      <c r="B29" s="7" t="s">
        <v>2</v>
      </c>
      <c r="C29" s="166">
        <f>1000+G54</f>
        <v>1953.1100000000001</v>
      </c>
      <c r="D29" s="166">
        <f>'Expense detail'!AD44</f>
        <v>1016.99</v>
      </c>
      <c r="E29" s="13">
        <f>C29-D29</f>
        <v>936.12000000000012</v>
      </c>
      <c r="G29" s="159">
        <v>9719.76</v>
      </c>
      <c r="H29" s="105" t="s">
        <v>1618</v>
      </c>
      <c r="I29" s="22" t="s">
        <v>355</v>
      </c>
      <c r="J29" s="10"/>
    </row>
    <row r="30" spans="1:10" s="38" customFormat="1" x14ac:dyDescent="0.25">
      <c r="B30" s="103" t="s">
        <v>122</v>
      </c>
      <c r="C30" s="53">
        <f>0+G52</f>
        <v>2379.5700000000002</v>
      </c>
      <c r="D30" s="75">
        <f>'Expense detail'!AH44</f>
        <v>0</v>
      </c>
      <c r="E30" s="168">
        <f>C30-D30</f>
        <v>2379.5700000000002</v>
      </c>
      <c r="G30" s="159">
        <v>600</v>
      </c>
      <c r="H30" s="190" t="s">
        <v>51</v>
      </c>
      <c r="I30" s="22" t="s">
        <v>356</v>
      </c>
      <c r="J30" s="52"/>
    </row>
    <row r="31" spans="1:10" s="38" customFormat="1" x14ac:dyDescent="0.25">
      <c r="B31" s="103" t="s">
        <v>83</v>
      </c>
      <c r="C31" s="53">
        <f>0+G53</f>
        <v>41179.440000000002</v>
      </c>
      <c r="D31" s="75">
        <f>'Expense detail'!AL44</f>
        <v>41179.440000000002</v>
      </c>
      <c r="E31" s="168">
        <f>C31-D31</f>
        <v>0</v>
      </c>
      <c r="G31" s="159">
        <v>-121592.16</v>
      </c>
      <c r="H31" s="192" t="s">
        <v>45</v>
      </c>
      <c r="I31" s="22" t="s">
        <v>355</v>
      </c>
      <c r="J31" s="52"/>
    </row>
    <row r="32" spans="1:10" x14ac:dyDescent="0.25">
      <c r="A32" s="29"/>
      <c r="C32" s="167"/>
      <c r="D32" s="166"/>
      <c r="E32" s="13"/>
      <c r="G32" s="38">
        <v>20000</v>
      </c>
      <c r="H32" s="38" t="s">
        <v>1615</v>
      </c>
      <c r="I32" s="22" t="s">
        <v>355</v>
      </c>
    </row>
    <row r="33" spans="1:9" x14ac:dyDescent="0.25">
      <c r="A33"/>
      <c r="B33" s="31" t="s">
        <v>78</v>
      </c>
      <c r="C33" s="167"/>
      <c r="D33" s="166"/>
      <c r="E33" s="13"/>
      <c r="G33" s="38">
        <v>2877.29</v>
      </c>
      <c r="H33" s="38" t="s">
        <v>1617</v>
      </c>
      <c r="I33" s="22" t="s">
        <v>356</v>
      </c>
    </row>
    <row r="34" spans="1:9" ht="29.25" customHeight="1" x14ac:dyDescent="0.25">
      <c r="A34" t="s">
        <v>16</v>
      </c>
      <c r="B34" s="7" t="s">
        <v>3</v>
      </c>
      <c r="C34" s="166">
        <f>5000+G55</f>
        <v>49000</v>
      </c>
      <c r="D34" s="166">
        <f>'Expense detail'!AP44</f>
        <v>0</v>
      </c>
      <c r="E34" s="13">
        <f t="shared" si="2"/>
        <v>49000</v>
      </c>
      <c r="G34" s="159">
        <v>11177.47</v>
      </c>
      <c r="H34" s="105" t="s">
        <v>121</v>
      </c>
      <c r="I34" s="22" t="s">
        <v>355</v>
      </c>
    </row>
    <row r="35" spans="1:9" ht="18" customHeight="1" x14ac:dyDescent="0.25">
      <c r="A35" t="s">
        <v>123</v>
      </c>
      <c r="B35" s="32" t="s">
        <v>14</v>
      </c>
      <c r="C35" s="173">
        <f>10000+G56</f>
        <v>44634.280000000006</v>
      </c>
      <c r="D35" s="166">
        <f>'Expense detail'!AT44</f>
        <v>602.27</v>
      </c>
      <c r="E35" s="13">
        <f t="shared" si="2"/>
        <v>44032.010000000009</v>
      </c>
      <c r="G35" s="13">
        <v>936.12</v>
      </c>
      <c r="H35" s="190" t="s">
        <v>2</v>
      </c>
      <c r="I35" s="22" t="s">
        <v>355</v>
      </c>
    </row>
    <row r="36" spans="1:9" ht="18" customHeight="1" x14ac:dyDescent="0.25">
      <c r="A36" t="s">
        <v>124</v>
      </c>
      <c r="B36" s="7" t="s">
        <v>5</v>
      </c>
      <c r="C36" s="166">
        <v>0</v>
      </c>
      <c r="D36" s="166">
        <f>'Expense detail'!AX44</f>
        <v>0</v>
      </c>
      <c r="E36" s="13">
        <f t="shared" si="2"/>
        <v>0</v>
      </c>
      <c r="G36" s="13">
        <v>2379.5700000000002</v>
      </c>
      <c r="H36" s="193" t="s">
        <v>1619</v>
      </c>
      <c r="I36" s="22" t="s">
        <v>355</v>
      </c>
    </row>
    <row r="37" spans="1:9" ht="18" customHeight="1" x14ac:dyDescent="0.25">
      <c r="C37" s="166"/>
      <c r="D37" s="166"/>
      <c r="E37" s="13"/>
      <c r="G37" s="159">
        <v>49000</v>
      </c>
      <c r="H37" s="194" t="s">
        <v>47</v>
      </c>
      <c r="I37" s="22" t="s">
        <v>355</v>
      </c>
    </row>
    <row r="38" spans="1:9" ht="18" customHeight="1" x14ac:dyDescent="0.25">
      <c r="B38" s="18" t="s">
        <v>4</v>
      </c>
      <c r="C38" s="167">
        <f>SUM(C22:C36)</f>
        <v>1716212.79</v>
      </c>
      <c r="D38" s="167">
        <f>SUM(D22:D36)</f>
        <v>1707402.49</v>
      </c>
      <c r="E38" s="13">
        <f>C38-D38</f>
        <v>8810.3000000000466</v>
      </c>
      <c r="G38" s="159">
        <v>44032.01</v>
      </c>
      <c r="H38" s="194" t="s">
        <v>353</v>
      </c>
      <c r="I38" s="22" t="s">
        <v>355</v>
      </c>
    </row>
    <row r="39" spans="1:9" ht="18" customHeight="1" x14ac:dyDescent="0.25">
      <c r="B39" s="17"/>
      <c r="C39" s="166"/>
      <c r="D39" s="166"/>
      <c r="E39" s="13"/>
    </row>
    <row r="40" spans="1:9" ht="18" customHeight="1" x14ac:dyDescent="0.25">
      <c r="B40" s="18"/>
      <c r="C40" s="167"/>
      <c r="D40" s="167"/>
      <c r="E40" s="167"/>
    </row>
    <row r="41" spans="1:9" x14ac:dyDescent="0.25">
      <c r="B41" s="18" t="s">
        <v>57</v>
      </c>
      <c r="C41" s="167"/>
      <c r="D41" s="167">
        <f>D16-D38</f>
        <v>117255.76000000001</v>
      </c>
      <c r="E41" s="167"/>
      <c r="G41" s="195">
        <f>SUM(G25:G38)</f>
        <v>117255.75999999998</v>
      </c>
    </row>
    <row r="42" spans="1:9" x14ac:dyDescent="0.25">
      <c r="B42" s="18"/>
      <c r="C42" s="15"/>
      <c r="D42" s="15"/>
    </row>
    <row r="43" spans="1:9" x14ac:dyDescent="0.25">
      <c r="B43" s="98"/>
      <c r="C43" s="100"/>
      <c r="D43" s="15"/>
      <c r="H43" s="190"/>
      <c r="I43" s="196"/>
    </row>
    <row r="44" spans="1:9" x14ac:dyDescent="0.25">
      <c r="B44" s="18"/>
    </row>
    <row r="45" spans="1:9" ht="30" x14ac:dyDescent="0.25">
      <c r="B45" s="92" t="s">
        <v>125</v>
      </c>
      <c r="C45" s="85"/>
      <c r="D45" s="85"/>
      <c r="E45" s="86"/>
      <c r="F45" s="91" t="s">
        <v>126</v>
      </c>
    </row>
    <row r="46" spans="1:9" x14ac:dyDescent="0.25">
      <c r="B46" s="154" t="s">
        <v>1</v>
      </c>
      <c r="C46" s="159">
        <v>5</v>
      </c>
      <c r="D46" s="22" t="s">
        <v>354</v>
      </c>
      <c r="E46" s="87"/>
      <c r="F46" s="88" t="s">
        <v>81</v>
      </c>
    </row>
    <row r="47" spans="1:9" x14ac:dyDescent="0.25">
      <c r="B47" s="154" t="s">
        <v>18</v>
      </c>
      <c r="C47" s="159">
        <v>2</v>
      </c>
      <c r="D47" s="22" t="s">
        <v>354</v>
      </c>
      <c r="E47" s="87"/>
      <c r="F47" s="106" t="s">
        <v>112</v>
      </c>
    </row>
    <row r="48" spans="1:9" x14ac:dyDescent="0.25">
      <c r="B48" s="155" t="s">
        <v>352</v>
      </c>
      <c r="C48" s="159">
        <v>0.99</v>
      </c>
      <c r="D48" s="22" t="s">
        <v>355</v>
      </c>
      <c r="E48" s="87"/>
      <c r="F48" s="88" t="s">
        <v>121</v>
      </c>
      <c r="G48" s="162"/>
      <c r="H48" s="93"/>
      <c r="I48" s="93"/>
    </row>
    <row r="49" spans="2:9" x14ac:dyDescent="0.25">
      <c r="B49" s="156" t="s">
        <v>51</v>
      </c>
      <c r="C49" s="159">
        <v>11285</v>
      </c>
      <c r="D49" s="22" t="s">
        <v>356</v>
      </c>
      <c r="E49" s="87"/>
      <c r="F49" s="106" t="s">
        <v>122</v>
      </c>
      <c r="G49" s="111">
        <f>C46+C47+C49+C51</f>
        <v>14035.94</v>
      </c>
      <c r="H49" s="93"/>
      <c r="I49" s="93"/>
    </row>
    <row r="50" spans="2:9" ht="30" x14ac:dyDescent="0.25">
      <c r="B50" s="156" t="s">
        <v>2</v>
      </c>
      <c r="C50" s="159">
        <v>953.11</v>
      </c>
      <c r="D50" s="22" t="s">
        <v>355</v>
      </c>
      <c r="E50" s="87"/>
      <c r="F50" s="114" t="s">
        <v>83</v>
      </c>
      <c r="G50" s="163">
        <f>C48</f>
        <v>0.99</v>
      </c>
      <c r="H50" s="93"/>
      <c r="I50" s="93"/>
    </row>
    <row r="51" spans="2:9" x14ac:dyDescent="0.25">
      <c r="B51" s="154" t="s">
        <v>45</v>
      </c>
      <c r="C51" s="159">
        <v>2743.94</v>
      </c>
      <c r="D51" s="22" t="s">
        <v>355</v>
      </c>
      <c r="E51" s="87"/>
      <c r="F51" s="88" t="s">
        <v>2</v>
      </c>
      <c r="G51" s="111">
        <f>C52</f>
        <v>8710.4599999999991</v>
      </c>
      <c r="H51" s="93"/>
      <c r="I51" s="93"/>
    </row>
    <row r="52" spans="2:9" x14ac:dyDescent="0.25">
      <c r="B52" s="157" t="s">
        <v>121</v>
      </c>
      <c r="C52" s="159">
        <v>8710.4599999999991</v>
      </c>
      <c r="D52" s="22" t="s">
        <v>355</v>
      </c>
      <c r="E52" s="89"/>
      <c r="F52" s="88" t="s">
        <v>47</v>
      </c>
      <c r="G52" s="111">
        <f>C53</f>
        <v>2379.5700000000002</v>
      </c>
      <c r="H52" s="94"/>
      <c r="I52" s="93"/>
    </row>
    <row r="53" spans="2:9" x14ac:dyDescent="0.25">
      <c r="B53" s="157" t="s">
        <v>122</v>
      </c>
      <c r="C53" s="159">
        <v>2379.5700000000002</v>
      </c>
      <c r="D53" s="22" t="s">
        <v>355</v>
      </c>
      <c r="E53" s="87"/>
      <c r="F53" s="88" t="s">
        <v>14</v>
      </c>
      <c r="G53" s="111">
        <f>C54</f>
        <v>41179.440000000002</v>
      </c>
      <c r="H53" s="93"/>
      <c r="I53" s="93"/>
    </row>
    <row r="54" spans="2:9" x14ac:dyDescent="0.25">
      <c r="B54" s="158" t="s">
        <v>83</v>
      </c>
      <c r="C54" s="159">
        <v>41179.440000000002</v>
      </c>
      <c r="D54" s="22" t="s">
        <v>355</v>
      </c>
      <c r="E54" s="89"/>
      <c r="F54" s="95" t="s">
        <v>35</v>
      </c>
      <c r="G54" s="111">
        <f>C50</f>
        <v>953.11</v>
      </c>
      <c r="H54" s="93"/>
      <c r="I54" s="93"/>
    </row>
    <row r="55" spans="2:9" ht="14.45" customHeight="1" x14ac:dyDescent="0.25">
      <c r="B55" s="158" t="s">
        <v>47</v>
      </c>
      <c r="C55" s="159">
        <v>44000</v>
      </c>
      <c r="D55" s="22" t="s">
        <v>355</v>
      </c>
      <c r="E55" s="89"/>
      <c r="F55" s="95"/>
      <c r="G55" s="111">
        <f>C55</f>
        <v>44000</v>
      </c>
      <c r="H55" s="93"/>
      <c r="I55" s="93"/>
    </row>
    <row r="56" spans="2:9" x14ac:dyDescent="0.25">
      <c r="B56" s="158" t="s">
        <v>353</v>
      </c>
      <c r="C56" s="159">
        <v>34833.980000000003</v>
      </c>
      <c r="D56" s="22" t="s">
        <v>355</v>
      </c>
      <c r="E56" s="135"/>
      <c r="F56" s="135"/>
      <c r="G56" s="111">
        <f>C56+C57</f>
        <v>34634.280000000006</v>
      </c>
      <c r="H56" s="93"/>
      <c r="I56" s="93"/>
    </row>
    <row r="57" spans="2:9" x14ac:dyDescent="0.25">
      <c r="B57" s="155" t="s">
        <v>113</v>
      </c>
      <c r="C57" s="160">
        <v>-199.7</v>
      </c>
      <c r="D57" s="161" t="s">
        <v>357</v>
      </c>
      <c r="E57" s="135"/>
      <c r="F57" s="135"/>
      <c r="G57" s="112">
        <f>SUM(G49:G56)</f>
        <v>145893.79</v>
      </c>
      <c r="H57" s="93"/>
      <c r="I57" s="93"/>
    </row>
    <row r="58" spans="2:9" x14ac:dyDescent="0.25">
      <c r="B58" s="97" t="s">
        <v>35</v>
      </c>
      <c r="C58" s="96">
        <f>SUM(C46:C57)</f>
        <v>145893.79</v>
      </c>
      <c r="D58" s="90"/>
      <c r="E58" s="136"/>
      <c r="F58" s="136"/>
      <c r="G58" s="112"/>
      <c r="H58" s="93"/>
      <c r="I58" s="93"/>
    </row>
    <row r="59" spans="2:9" x14ac:dyDescent="0.25">
      <c r="G59" s="164"/>
      <c r="H59" s="93"/>
      <c r="I59" s="93"/>
    </row>
    <row r="60" spans="2:9" x14ac:dyDescent="0.25">
      <c r="G60" s="164"/>
      <c r="H60" s="93"/>
      <c r="I60" s="93"/>
    </row>
    <row r="61" spans="2:9" x14ac:dyDescent="0.25">
      <c r="G61" s="137"/>
      <c r="H61" s="93"/>
      <c r="I61" s="93"/>
    </row>
  </sheetData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7"/>
  <sheetViews>
    <sheetView workbookViewId="0">
      <pane ySplit="2" topLeftCell="A24" activePane="bottomLeft" state="frozen"/>
      <selection pane="bottomLeft" activeCell="A49" sqref="A49"/>
    </sheetView>
  </sheetViews>
  <sheetFormatPr defaultColWidth="8.85546875" defaultRowHeight="15" x14ac:dyDescent="0.25"/>
  <cols>
    <col min="1" max="1" width="28" style="38" bestFit="1" customWidth="1"/>
    <col min="2" max="2" width="19.140625" style="53" customWidth="1"/>
    <col min="3" max="3" width="12.85546875" style="38" bestFit="1" customWidth="1"/>
    <col min="4" max="5" width="6.28515625" style="38" customWidth="1"/>
    <col min="6" max="6" width="17.28515625" style="38" customWidth="1"/>
    <col min="7" max="7" width="20.85546875" style="38" bestFit="1" customWidth="1"/>
    <col min="8" max="8" width="12.85546875" style="47" bestFit="1" customWidth="1"/>
    <col min="9" max="9" width="8.85546875" style="38"/>
    <col min="10" max="10" width="18.85546875" style="38" bestFit="1" customWidth="1"/>
    <col min="11" max="11" width="19" style="38" bestFit="1" customWidth="1"/>
    <col min="12" max="12" width="16.85546875" style="38" bestFit="1" customWidth="1"/>
    <col min="13" max="13" width="12.140625" style="47" bestFit="1" customWidth="1"/>
    <col min="14" max="16" width="8.85546875" style="38"/>
    <col min="17" max="17" width="8.85546875" style="53"/>
    <col min="18" max="16384" width="8.85546875" style="38"/>
  </cols>
  <sheetData>
    <row r="1" spans="1:13" s="37" customFormat="1" ht="18.75" x14ac:dyDescent="0.3">
      <c r="A1" s="28" t="s">
        <v>64</v>
      </c>
      <c r="B1" s="101">
        <f>B854-G854</f>
        <v>8354.820000001695</v>
      </c>
      <c r="C1" s="122" t="s">
        <v>116</v>
      </c>
      <c r="G1" s="58"/>
      <c r="H1" s="58"/>
      <c r="M1" s="58"/>
    </row>
    <row r="2" spans="1:13" ht="30" x14ac:dyDescent="0.25">
      <c r="A2" s="59" t="s">
        <v>68</v>
      </c>
      <c r="B2" s="60">
        <v>8354.82</v>
      </c>
      <c r="C2" s="139">
        <v>44927</v>
      </c>
      <c r="D2" s="120"/>
    </row>
    <row r="4" spans="1:13" ht="45" x14ac:dyDescent="0.25">
      <c r="A4" s="37" t="s">
        <v>65</v>
      </c>
      <c r="B4" s="57" t="s">
        <v>52</v>
      </c>
      <c r="C4" s="36" t="s">
        <v>980</v>
      </c>
      <c r="D4" s="36"/>
      <c r="E4" s="37"/>
      <c r="F4" s="37" t="s">
        <v>67</v>
      </c>
      <c r="G4" s="57" t="s">
        <v>66</v>
      </c>
      <c r="H4" s="68" t="s">
        <v>72</v>
      </c>
      <c r="I4" s="37"/>
      <c r="J4" s="37" t="s">
        <v>73</v>
      </c>
      <c r="K4" s="57" t="s">
        <v>74</v>
      </c>
      <c r="L4" s="61" t="s">
        <v>69</v>
      </c>
      <c r="M4" s="58" t="s">
        <v>75</v>
      </c>
    </row>
    <row r="5" spans="1:13" x14ac:dyDescent="0.25">
      <c r="A5" s="81" t="s">
        <v>80</v>
      </c>
      <c r="B5" s="82">
        <v>19960.14</v>
      </c>
      <c r="C5" s="83">
        <v>44562</v>
      </c>
      <c r="D5" s="83"/>
      <c r="F5" s="120" t="s">
        <v>239</v>
      </c>
      <c r="G5" s="20">
        <v>5130.2</v>
      </c>
      <c r="H5" s="5">
        <v>44564.538935185185</v>
      </c>
      <c r="I5" s="120"/>
      <c r="J5" s="120" t="s">
        <v>240</v>
      </c>
      <c r="K5" s="20">
        <v>5130.2</v>
      </c>
      <c r="L5" s="20">
        <v>0</v>
      </c>
      <c r="M5" s="5">
        <v>44564</v>
      </c>
    </row>
    <row r="6" spans="1:13" x14ac:dyDescent="0.25">
      <c r="A6" s="38" t="s">
        <v>249</v>
      </c>
      <c r="B6" s="53">
        <v>100000</v>
      </c>
      <c r="C6" s="33">
        <v>44567</v>
      </c>
      <c r="D6" s="83"/>
      <c r="F6" s="120" t="s">
        <v>237</v>
      </c>
      <c r="G6" s="20">
        <v>5080.79</v>
      </c>
      <c r="H6" s="5">
        <v>44565.166562500002</v>
      </c>
      <c r="I6" s="120"/>
      <c r="J6" s="120" t="s">
        <v>159</v>
      </c>
      <c r="K6" s="20">
        <v>5080.79</v>
      </c>
      <c r="L6" s="20">
        <v>0</v>
      </c>
      <c r="M6" s="5">
        <v>44565</v>
      </c>
    </row>
    <row r="7" spans="1:13" x14ac:dyDescent="0.25">
      <c r="A7" s="38" t="s">
        <v>248</v>
      </c>
      <c r="B7" s="53">
        <v>100000</v>
      </c>
      <c r="C7" s="33">
        <v>44585</v>
      </c>
      <c r="D7" s="83"/>
      <c r="F7" s="120" t="s">
        <v>158</v>
      </c>
      <c r="G7" s="20">
        <v>168</v>
      </c>
      <c r="H7" s="5">
        <v>44565.166643518518</v>
      </c>
      <c r="I7" s="120"/>
      <c r="J7" s="120" t="s">
        <v>159</v>
      </c>
      <c r="K7" s="20">
        <v>168</v>
      </c>
      <c r="L7" s="20">
        <v>0</v>
      </c>
      <c r="M7" s="5">
        <v>44565</v>
      </c>
    </row>
    <row r="8" spans="1:13" x14ac:dyDescent="0.25">
      <c r="A8" s="38" t="s">
        <v>738</v>
      </c>
      <c r="B8" s="53">
        <v>0.01</v>
      </c>
      <c r="C8" s="33">
        <v>44621</v>
      </c>
      <c r="D8" s="83"/>
      <c r="F8" s="120" t="s">
        <v>139</v>
      </c>
      <c r="G8" s="20">
        <v>57.97</v>
      </c>
      <c r="H8" s="5">
        <v>44565.774398148147</v>
      </c>
      <c r="I8" s="120"/>
      <c r="J8" s="120" t="s">
        <v>140</v>
      </c>
      <c r="K8" s="20">
        <v>57.97</v>
      </c>
      <c r="L8" s="20">
        <v>0</v>
      </c>
      <c r="M8" s="5">
        <v>44565</v>
      </c>
    </row>
    <row r="9" spans="1:13" x14ac:dyDescent="0.25">
      <c r="A9" s="38" t="s">
        <v>350</v>
      </c>
      <c r="B9" s="53">
        <v>50000</v>
      </c>
      <c r="C9" s="33">
        <v>44613</v>
      </c>
      <c r="D9" s="83"/>
      <c r="F9" s="120" t="s">
        <v>207</v>
      </c>
      <c r="G9" s="20">
        <v>1051.73</v>
      </c>
      <c r="H9" s="5">
        <v>44565.774768518517</v>
      </c>
      <c r="I9" s="120"/>
      <c r="J9" s="120" t="s">
        <v>208</v>
      </c>
      <c r="K9" s="20">
        <v>1051.73</v>
      </c>
      <c r="L9" s="20">
        <v>0</v>
      </c>
      <c r="M9" s="5">
        <v>44565</v>
      </c>
    </row>
    <row r="10" spans="1:13" x14ac:dyDescent="0.25">
      <c r="A10" s="38" t="s">
        <v>611</v>
      </c>
      <c r="B10" s="53">
        <v>50000</v>
      </c>
      <c r="C10" s="33">
        <v>44621</v>
      </c>
      <c r="D10" s="83"/>
      <c r="F10" s="120" t="s">
        <v>221</v>
      </c>
      <c r="G10" s="20">
        <v>2277.63</v>
      </c>
      <c r="H10" s="5">
        <v>44565.775150462963</v>
      </c>
      <c r="I10" s="120"/>
      <c r="J10" s="120" t="s">
        <v>216</v>
      </c>
      <c r="K10" s="20">
        <v>2277.63</v>
      </c>
      <c r="L10" s="20">
        <v>162.72999999999999</v>
      </c>
      <c r="M10" s="5">
        <v>44565</v>
      </c>
    </row>
    <row r="11" spans="1:13" x14ac:dyDescent="0.25">
      <c r="A11" s="38" t="s">
        <v>484</v>
      </c>
      <c r="B11" s="53">
        <v>100000</v>
      </c>
      <c r="C11" s="33">
        <v>44638</v>
      </c>
      <c r="D11" s="83"/>
      <c r="F11" s="120" t="s">
        <v>238</v>
      </c>
      <c r="G11" s="20">
        <v>5107.83</v>
      </c>
      <c r="H11" s="5">
        <v>44565.775567129633</v>
      </c>
      <c r="I11" s="120"/>
      <c r="J11" s="120" t="s">
        <v>236</v>
      </c>
      <c r="K11" s="20">
        <v>5107.83</v>
      </c>
      <c r="L11" s="20">
        <v>0</v>
      </c>
      <c r="M11" s="5">
        <v>44565</v>
      </c>
    </row>
    <row r="12" spans="1:13" x14ac:dyDescent="0.25">
      <c r="A12" s="38" t="s">
        <v>732</v>
      </c>
      <c r="B12" s="53">
        <v>100000</v>
      </c>
      <c r="C12" s="33">
        <v>44666</v>
      </c>
      <c r="D12" s="83"/>
      <c r="F12" s="120" t="s">
        <v>187</v>
      </c>
      <c r="G12" s="20">
        <v>450.09</v>
      </c>
      <c r="H12" s="5">
        <v>44565.775856481479</v>
      </c>
      <c r="I12" s="120"/>
      <c r="J12" s="120" t="s">
        <v>188</v>
      </c>
      <c r="K12" s="20">
        <v>450.09</v>
      </c>
      <c r="L12" s="20">
        <v>0</v>
      </c>
      <c r="M12" s="5">
        <v>44565</v>
      </c>
    </row>
    <row r="13" spans="1:13" x14ac:dyDescent="0.25">
      <c r="A13" s="38" t="s">
        <v>733</v>
      </c>
      <c r="B13" s="53">
        <v>2342.33</v>
      </c>
      <c r="C13" s="33">
        <v>44659</v>
      </c>
      <c r="D13" s="83"/>
      <c r="F13" s="120" t="s">
        <v>146</v>
      </c>
      <c r="G13" s="20">
        <v>89.97</v>
      </c>
      <c r="H13" s="5">
        <v>44566.162233796298</v>
      </c>
      <c r="I13" s="120"/>
      <c r="J13" s="120" t="s">
        <v>147</v>
      </c>
      <c r="K13" s="20">
        <v>89.97</v>
      </c>
      <c r="L13" s="20">
        <v>0</v>
      </c>
      <c r="M13" s="5">
        <v>44566</v>
      </c>
    </row>
    <row r="14" spans="1:13" x14ac:dyDescent="0.25">
      <c r="A14" s="38" t="s">
        <v>734</v>
      </c>
      <c r="B14" s="53">
        <v>16.95</v>
      </c>
      <c r="C14" s="33">
        <v>44670</v>
      </c>
      <c r="D14" s="83"/>
      <c r="F14" s="120" t="s">
        <v>243</v>
      </c>
      <c r="G14" s="20">
        <v>7602.57</v>
      </c>
      <c r="H14" s="5">
        <v>44567.619664351849</v>
      </c>
      <c r="I14" s="120"/>
      <c r="J14" s="120" t="s">
        <v>132</v>
      </c>
      <c r="K14" s="20">
        <v>7602.57</v>
      </c>
      <c r="L14" s="20">
        <v>0</v>
      </c>
      <c r="M14" s="5">
        <v>44567</v>
      </c>
    </row>
    <row r="15" spans="1:13" x14ac:dyDescent="0.25">
      <c r="A15" s="38" t="s">
        <v>735</v>
      </c>
      <c r="B15" s="53">
        <v>16.95</v>
      </c>
      <c r="C15" s="33">
        <v>44670</v>
      </c>
      <c r="D15" s="83"/>
      <c r="F15" s="120" t="s">
        <v>229</v>
      </c>
      <c r="G15" s="20">
        <v>3323</v>
      </c>
      <c r="H15" s="5">
        <v>44567.62059027778</v>
      </c>
      <c r="I15" s="120"/>
      <c r="J15" s="120" t="s">
        <v>130</v>
      </c>
      <c r="K15" s="20">
        <v>3323</v>
      </c>
      <c r="L15" s="20">
        <v>0</v>
      </c>
      <c r="M15" s="5">
        <v>44567</v>
      </c>
    </row>
    <row r="16" spans="1:13" x14ac:dyDescent="0.25">
      <c r="A16" s="38" t="s">
        <v>736</v>
      </c>
      <c r="B16" s="53">
        <v>14.95</v>
      </c>
      <c r="C16" s="33">
        <v>44670</v>
      </c>
      <c r="D16" s="83"/>
      <c r="F16" s="120" t="s">
        <v>222</v>
      </c>
      <c r="G16" s="20">
        <v>2306.75</v>
      </c>
      <c r="H16" s="5">
        <v>44567.750162037039</v>
      </c>
      <c r="I16" s="120"/>
      <c r="J16" s="120" t="s">
        <v>223</v>
      </c>
      <c r="K16" s="20">
        <v>2306.75</v>
      </c>
      <c r="L16" s="20">
        <v>0</v>
      </c>
      <c r="M16" s="5">
        <v>44567</v>
      </c>
    </row>
    <row r="17" spans="1:13" x14ac:dyDescent="0.25">
      <c r="A17" s="38" t="s">
        <v>737</v>
      </c>
      <c r="B17" s="53">
        <v>50000</v>
      </c>
      <c r="C17" s="33">
        <v>44683</v>
      </c>
      <c r="D17" s="83"/>
      <c r="F17" s="120" t="s">
        <v>245</v>
      </c>
      <c r="G17" s="20">
        <v>9039.56</v>
      </c>
      <c r="H17" s="5">
        <v>44567.751006944447</v>
      </c>
      <c r="I17" s="120"/>
      <c r="J17" s="120" t="s">
        <v>132</v>
      </c>
      <c r="K17" s="20">
        <v>9039.56</v>
      </c>
      <c r="L17" s="20">
        <v>0</v>
      </c>
      <c r="M17" s="5">
        <v>44567</v>
      </c>
    </row>
    <row r="18" spans="1:13" x14ac:dyDescent="0.25">
      <c r="A18" s="38" t="s">
        <v>743</v>
      </c>
      <c r="B18" s="53">
        <v>4352</v>
      </c>
      <c r="C18" s="33">
        <v>44686</v>
      </c>
      <c r="D18" s="83"/>
      <c r="F18" s="120"/>
      <c r="G18" s="20"/>
      <c r="H18" s="5"/>
      <c r="I18" s="120"/>
      <c r="J18" s="120" t="s">
        <v>128</v>
      </c>
      <c r="K18" s="20">
        <v>0</v>
      </c>
      <c r="L18" s="20">
        <v>4937.92</v>
      </c>
      <c r="M18" s="5">
        <v>44567</v>
      </c>
    </row>
    <row r="19" spans="1:13" x14ac:dyDescent="0.25">
      <c r="A19" s="38" t="s">
        <v>744</v>
      </c>
      <c r="B19" s="53">
        <v>50000</v>
      </c>
      <c r="C19" s="33">
        <v>44698</v>
      </c>
      <c r="D19" s="83"/>
      <c r="F19" s="120" t="s">
        <v>247</v>
      </c>
      <c r="G19" s="20">
        <v>11762.08</v>
      </c>
      <c r="H19" s="5">
        <v>44568.507685185185</v>
      </c>
      <c r="I19" s="120"/>
      <c r="J19" s="120" t="s">
        <v>149</v>
      </c>
      <c r="K19" s="20">
        <v>11762.08</v>
      </c>
      <c r="L19" s="20">
        <v>0</v>
      </c>
      <c r="M19" s="5">
        <v>44568</v>
      </c>
    </row>
    <row r="20" spans="1:13" x14ac:dyDescent="0.25">
      <c r="A20" s="38" t="s">
        <v>811</v>
      </c>
      <c r="B20" s="53">
        <v>1.99</v>
      </c>
      <c r="C20" s="33">
        <v>44725</v>
      </c>
      <c r="D20" s="83"/>
      <c r="F20" s="120" t="s">
        <v>171</v>
      </c>
      <c r="G20" s="20">
        <v>301.48</v>
      </c>
      <c r="H20" s="5">
        <v>44568.508692129632</v>
      </c>
      <c r="I20" s="120"/>
      <c r="J20" s="120" t="s">
        <v>172</v>
      </c>
      <c r="K20" s="20">
        <v>301.48</v>
      </c>
      <c r="L20" s="20">
        <v>0</v>
      </c>
      <c r="M20" s="5">
        <v>44568</v>
      </c>
    </row>
    <row r="21" spans="1:13" x14ac:dyDescent="0.25">
      <c r="A21" s="38" t="s">
        <v>812</v>
      </c>
      <c r="B21" s="53">
        <v>1.99</v>
      </c>
      <c r="C21" s="33">
        <v>44725</v>
      </c>
      <c r="D21" s="83"/>
      <c r="F21" s="120" t="s">
        <v>160</v>
      </c>
      <c r="G21" s="20">
        <v>180.93</v>
      </c>
      <c r="H21" s="5">
        <v>44568.509085648147</v>
      </c>
      <c r="I21" s="120"/>
      <c r="J21" s="120" t="s">
        <v>161</v>
      </c>
      <c r="K21" s="20">
        <v>180.93</v>
      </c>
      <c r="L21" s="20">
        <v>0</v>
      </c>
      <c r="M21" s="5">
        <v>44568</v>
      </c>
    </row>
    <row r="22" spans="1:13" x14ac:dyDescent="0.25">
      <c r="A22" s="38" t="s">
        <v>813</v>
      </c>
      <c r="B22" s="53">
        <v>1.99</v>
      </c>
      <c r="C22" s="33">
        <v>44725</v>
      </c>
      <c r="D22" s="83"/>
      <c r="F22" s="120" t="s">
        <v>209</v>
      </c>
      <c r="G22" s="20">
        <v>1088.79</v>
      </c>
      <c r="H22" s="5">
        <v>44568.509548611109</v>
      </c>
      <c r="I22" s="120"/>
      <c r="J22" s="120" t="s">
        <v>210</v>
      </c>
      <c r="K22" s="20">
        <v>1088.79</v>
      </c>
      <c r="L22" s="20">
        <v>0</v>
      </c>
      <c r="M22" s="5">
        <v>44568</v>
      </c>
    </row>
    <row r="23" spans="1:13" x14ac:dyDescent="0.25">
      <c r="A23" s="121" t="s">
        <v>806</v>
      </c>
      <c r="B23" s="104">
        <v>70000</v>
      </c>
      <c r="C23" s="33">
        <v>44725</v>
      </c>
      <c r="D23" s="83"/>
      <c r="F23" s="120" t="s">
        <v>196</v>
      </c>
      <c r="G23" s="20">
        <v>659.14</v>
      </c>
      <c r="H23" s="5">
        <v>44568.666122685187</v>
      </c>
      <c r="I23" s="120"/>
      <c r="J23" s="120" t="s">
        <v>132</v>
      </c>
      <c r="K23" s="20">
        <v>659.14</v>
      </c>
      <c r="L23" s="20">
        <v>0</v>
      </c>
      <c r="M23" s="5">
        <v>44568</v>
      </c>
    </row>
    <row r="24" spans="1:13" x14ac:dyDescent="0.25">
      <c r="A24" s="121" t="s">
        <v>807</v>
      </c>
      <c r="B24" s="104">
        <v>15000</v>
      </c>
      <c r="C24" s="33">
        <v>44729</v>
      </c>
      <c r="D24" s="83"/>
      <c r="F24" s="120" t="s">
        <v>231</v>
      </c>
      <c r="G24" s="20">
        <v>3675.85</v>
      </c>
      <c r="H24" s="5">
        <v>44568.668495370373</v>
      </c>
      <c r="I24" s="120"/>
      <c r="J24" s="120" t="s">
        <v>232</v>
      </c>
      <c r="K24" s="20">
        <v>3675.85</v>
      </c>
      <c r="L24" s="20">
        <v>0</v>
      </c>
      <c r="M24" s="5">
        <v>44568</v>
      </c>
    </row>
    <row r="25" spans="1:13" x14ac:dyDescent="0.25">
      <c r="A25" s="121" t="s">
        <v>808</v>
      </c>
      <c r="B25" s="104">
        <v>30000</v>
      </c>
      <c r="C25" s="33">
        <v>44732</v>
      </c>
      <c r="D25" s="83"/>
      <c r="F25" s="120" t="s">
        <v>218</v>
      </c>
      <c r="G25" s="20">
        <v>1950</v>
      </c>
      <c r="H25" s="5">
        <v>44571.161979166667</v>
      </c>
      <c r="I25" s="120"/>
      <c r="J25" s="120" t="s">
        <v>219</v>
      </c>
      <c r="K25" s="20">
        <v>1950</v>
      </c>
      <c r="L25" s="20">
        <v>0</v>
      </c>
      <c r="M25" s="5">
        <v>44571</v>
      </c>
    </row>
    <row r="26" spans="1:13" x14ac:dyDescent="0.25">
      <c r="A26" s="121" t="s">
        <v>809</v>
      </c>
      <c r="B26" s="104">
        <v>25000</v>
      </c>
      <c r="C26" s="33">
        <v>44742</v>
      </c>
      <c r="D26" s="83"/>
      <c r="F26" s="120" t="s">
        <v>144</v>
      </c>
      <c r="G26" s="20">
        <v>80.97</v>
      </c>
      <c r="H26" s="5">
        <v>44571.572789351849</v>
      </c>
      <c r="I26" s="120"/>
      <c r="J26" s="120" t="s">
        <v>145</v>
      </c>
      <c r="K26" s="20">
        <v>80.97</v>
      </c>
      <c r="L26" s="20">
        <v>0</v>
      </c>
      <c r="M26" s="5">
        <v>44571</v>
      </c>
    </row>
    <row r="27" spans="1:13" x14ac:dyDescent="0.25">
      <c r="A27" s="38" t="s">
        <v>981</v>
      </c>
      <c r="B27" s="53">
        <v>1970.99</v>
      </c>
      <c r="C27" s="33">
        <v>44750</v>
      </c>
      <c r="D27" s="83"/>
      <c r="F27" s="120" t="s">
        <v>131</v>
      </c>
      <c r="G27" s="20">
        <v>40.229999999999997</v>
      </c>
      <c r="H27" s="5">
        <v>44571.57335648148</v>
      </c>
      <c r="I27" s="120"/>
      <c r="J27" s="120" t="s">
        <v>132</v>
      </c>
      <c r="K27" s="20">
        <v>40.229999999999997</v>
      </c>
      <c r="L27" s="20">
        <v>0</v>
      </c>
      <c r="M27" s="5">
        <v>44571</v>
      </c>
    </row>
    <row r="28" spans="1:13" x14ac:dyDescent="0.25">
      <c r="A28" s="38" t="s">
        <v>979</v>
      </c>
      <c r="B28" s="53">
        <v>60000</v>
      </c>
      <c r="C28" s="33">
        <v>44756</v>
      </c>
      <c r="D28" s="83"/>
      <c r="F28" s="120" t="s">
        <v>129</v>
      </c>
      <c r="G28" s="20">
        <v>27.5</v>
      </c>
      <c r="H28" s="5">
        <v>44571.573692129627</v>
      </c>
      <c r="I28" s="120"/>
      <c r="J28" s="120" t="s">
        <v>130</v>
      </c>
      <c r="K28" s="20">
        <v>27.5</v>
      </c>
      <c r="L28" s="20">
        <v>0</v>
      </c>
      <c r="M28" s="5">
        <v>44571</v>
      </c>
    </row>
    <row r="29" spans="1:13" x14ac:dyDescent="0.25">
      <c r="A29" s="120" t="s">
        <v>975</v>
      </c>
      <c r="B29" s="53">
        <v>50000</v>
      </c>
      <c r="C29" s="33">
        <v>44778</v>
      </c>
      <c r="D29" s="83"/>
      <c r="F29" s="120" t="s">
        <v>183</v>
      </c>
      <c r="G29" s="20">
        <v>424.98</v>
      </c>
      <c r="H29" s="5">
        <v>44571.693576388891</v>
      </c>
      <c r="I29" s="120"/>
      <c r="J29" s="120" t="s">
        <v>184</v>
      </c>
      <c r="K29" s="20">
        <v>424.98</v>
      </c>
      <c r="L29" s="20">
        <v>0</v>
      </c>
      <c r="M29" s="5">
        <v>44571</v>
      </c>
    </row>
    <row r="30" spans="1:13" x14ac:dyDescent="0.25">
      <c r="A30" s="38" t="s">
        <v>1173</v>
      </c>
      <c r="B30" s="53">
        <v>39.950000000000003</v>
      </c>
      <c r="C30" s="33">
        <v>44791</v>
      </c>
      <c r="D30" s="83"/>
      <c r="F30" s="120" t="s">
        <v>230</v>
      </c>
      <c r="G30" s="20">
        <v>3615.97</v>
      </c>
      <c r="H30" s="5">
        <v>44572.162824074076</v>
      </c>
      <c r="I30" s="120"/>
      <c r="J30" s="120" t="s">
        <v>198</v>
      </c>
      <c r="K30" s="20">
        <v>3615.97</v>
      </c>
      <c r="L30" s="20">
        <v>0</v>
      </c>
      <c r="M30" s="5">
        <v>44572</v>
      </c>
    </row>
    <row r="31" spans="1:13" x14ac:dyDescent="0.25">
      <c r="A31" s="120" t="s">
        <v>1174</v>
      </c>
      <c r="B31" s="53">
        <v>30000</v>
      </c>
      <c r="C31" s="33">
        <v>44796</v>
      </c>
      <c r="D31" s="83"/>
      <c r="F31" s="120" t="s">
        <v>197</v>
      </c>
      <c r="G31" s="20">
        <v>689.93</v>
      </c>
      <c r="H31" s="5">
        <v>44572.162870370368</v>
      </c>
      <c r="I31" s="120"/>
      <c r="J31" s="120" t="s">
        <v>198</v>
      </c>
      <c r="K31" s="20">
        <v>689.93</v>
      </c>
      <c r="L31" s="20">
        <v>0</v>
      </c>
      <c r="M31" s="5">
        <v>44572</v>
      </c>
    </row>
    <row r="32" spans="1:13" x14ac:dyDescent="0.25">
      <c r="A32" s="38" t="s">
        <v>1175</v>
      </c>
      <c r="B32" s="53">
        <v>49.95</v>
      </c>
      <c r="C32" s="33">
        <v>44797</v>
      </c>
      <c r="D32" s="83"/>
      <c r="F32" s="120" t="s">
        <v>141</v>
      </c>
      <c r="G32" s="20">
        <v>64.95</v>
      </c>
      <c r="H32" s="5">
        <v>44573.162094907406</v>
      </c>
      <c r="I32" s="120"/>
      <c r="J32" s="120" t="s">
        <v>142</v>
      </c>
      <c r="K32" s="20">
        <v>64.95</v>
      </c>
      <c r="L32" s="20">
        <v>0</v>
      </c>
      <c r="M32" s="5">
        <v>44573</v>
      </c>
    </row>
    <row r="33" spans="1:13" x14ac:dyDescent="0.25">
      <c r="A33" s="120" t="s">
        <v>1176</v>
      </c>
      <c r="B33" s="53">
        <v>30000</v>
      </c>
      <c r="C33" s="33">
        <v>44797</v>
      </c>
      <c r="D33" s="83"/>
      <c r="F33" s="120" t="s">
        <v>170</v>
      </c>
      <c r="G33" s="20">
        <v>292.05</v>
      </c>
      <c r="H33" s="5">
        <v>44573.734907407408</v>
      </c>
      <c r="I33" s="120"/>
      <c r="J33" s="120" t="s">
        <v>132</v>
      </c>
      <c r="K33" s="20">
        <v>292.05</v>
      </c>
      <c r="L33" s="20">
        <v>0</v>
      </c>
      <c r="M33" s="5">
        <v>44573</v>
      </c>
    </row>
    <row r="34" spans="1:13" x14ac:dyDescent="0.25">
      <c r="A34" s="38" t="s">
        <v>1178</v>
      </c>
      <c r="B34" s="53">
        <v>200000</v>
      </c>
      <c r="C34" s="33">
        <v>44812</v>
      </c>
      <c r="D34" s="83"/>
      <c r="F34" s="120" t="s">
        <v>206</v>
      </c>
      <c r="G34" s="20">
        <v>956.95</v>
      </c>
      <c r="H34" s="5">
        <v>44573.735405092593</v>
      </c>
      <c r="I34" s="120"/>
      <c r="J34" s="120" t="s">
        <v>130</v>
      </c>
      <c r="K34" s="20">
        <v>956.95</v>
      </c>
      <c r="L34" s="20">
        <v>0</v>
      </c>
      <c r="M34" s="5">
        <v>44573</v>
      </c>
    </row>
    <row r="35" spans="1:13" x14ac:dyDescent="0.25">
      <c r="A35" s="38" t="s">
        <v>1179</v>
      </c>
      <c r="B35" s="53">
        <v>24.95</v>
      </c>
      <c r="C35" s="33">
        <v>44819</v>
      </c>
      <c r="D35" s="83"/>
      <c r="F35" s="120" t="s">
        <v>199</v>
      </c>
      <c r="G35" s="20">
        <v>789.57</v>
      </c>
      <c r="H35" s="5">
        <v>44573.737812500003</v>
      </c>
      <c r="I35" s="120"/>
      <c r="J35" s="120" t="s">
        <v>188</v>
      </c>
      <c r="K35" s="20">
        <v>789.57</v>
      </c>
      <c r="L35" s="20">
        <v>0</v>
      </c>
      <c r="M35" s="5">
        <v>44573</v>
      </c>
    </row>
    <row r="36" spans="1:13" x14ac:dyDescent="0.25">
      <c r="A36" s="38" t="s">
        <v>1180</v>
      </c>
      <c r="B36" s="53">
        <v>24.95</v>
      </c>
      <c r="C36" s="33">
        <v>44819</v>
      </c>
      <c r="D36" s="83"/>
      <c r="F36" s="120" t="s">
        <v>246</v>
      </c>
      <c r="G36" s="20">
        <v>9211.6200000000008</v>
      </c>
      <c r="H36" s="5">
        <v>44573.745300925926</v>
      </c>
      <c r="I36" s="120"/>
      <c r="J36" s="120" t="s">
        <v>216</v>
      </c>
      <c r="K36" s="20">
        <v>9211.6200000000008</v>
      </c>
      <c r="L36" s="20">
        <v>1027.4000000000001</v>
      </c>
      <c r="M36" s="5">
        <v>44573</v>
      </c>
    </row>
    <row r="37" spans="1:13" x14ac:dyDescent="0.25">
      <c r="A37" s="38" t="s">
        <v>1181</v>
      </c>
      <c r="B37" s="53">
        <v>1719.67</v>
      </c>
      <c r="C37" s="33">
        <v>44831</v>
      </c>
      <c r="D37" s="83"/>
      <c r="F37" s="120" t="s">
        <v>242</v>
      </c>
      <c r="G37" s="20">
        <v>7126.57</v>
      </c>
      <c r="H37" s="5">
        <v>44573.76221064815</v>
      </c>
      <c r="I37" s="120"/>
      <c r="J37" s="120" t="s">
        <v>236</v>
      </c>
      <c r="K37" s="20">
        <v>7126.57</v>
      </c>
      <c r="L37" s="20">
        <v>0</v>
      </c>
      <c r="M37" s="5">
        <v>44573</v>
      </c>
    </row>
    <row r="38" spans="1:13" x14ac:dyDescent="0.25">
      <c r="A38" s="38" t="s">
        <v>1182</v>
      </c>
      <c r="B38" s="53">
        <v>49.99</v>
      </c>
      <c r="C38" s="33">
        <v>44833</v>
      </c>
      <c r="D38" s="83"/>
      <c r="F38" s="120" t="s">
        <v>228</v>
      </c>
      <c r="G38" s="20">
        <v>3309.19</v>
      </c>
      <c r="H38" s="5">
        <v>44579.163090277776</v>
      </c>
      <c r="I38" s="120"/>
      <c r="J38" s="120" t="s">
        <v>136</v>
      </c>
      <c r="K38" s="20">
        <v>3309.19</v>
      </c>
      <c r="L38" s="20">
        <v>0</v>
      </c>
      <c r="M38" s="5">
        <v>44579</v>
      </c>
    </row>
    <row r="39" spans="1:13" x14ac:dyDescent="0.25">
      <c r="A39" s="38" t="s">
        <v>1183</v>
      </c>
      <c r="B39" s="53">
        <v>49.99</v>
      </c>
      <c r="C39" s="33">
        <v>44833</v>
      </c>
      <c r="D39" s="83"/>
      <c r="F39" s="120" t="s">
        <v>135</v>
      </c>
      <c r="G39" s="20">
        <v>47.5</v>
      </c>
      <c r="H39" s="5">
        <v>44579.163124999999</v>
      </c>
      <c r="I39" s="120"/>
      <c r="J39" s="120" t="s">
        <v>136</v>
      </c>
      <c r="K39" s="20">
        <v>47.5</v>
      </c>
      <c r="L39" s="20">
        <v>0</v>
      </c>
      <c r="M39" s="5">
        <v>44579</v>
      </c>
    </row>
    <row r="40" spans="1:13" x14ac:dyDescent="0.25">
      <c r="A40" s="38" t="s">
        <v>1184</v>
      </c>
      <c r="B40" s="53">
        <v>49.99</v>
      </c>
      <c r="C40" s="33">
        <v>44833</v>
      </c>
      <c r="D40" s="83"/>
      <c r="F40" s="120" t="s">
        <v>191</v>
      </c>
      <c r="G40" s="20">
        <v>493.36</v>
      </c>
      <c r="H40" s="5">
        <v>44585.426516203705</v>
      </c>
      <c r="I40" s="120"/>
      <c r="J40" s="120" t="s">
        <v>132</v>
      </c>
      <c r="K40" s="20">
        <v>493.36</v>
      </c>
      <c r="L40" s="20">
        <v>0</v>
      </c>
      <c r="M40" s="5">
        <v>44585</v>
      </c>
    </row>
    <row r="41" spans="1:13" x14ac:dyDescent="0.25">
      <c r="A41" s="38" t="s">
        <v>1185</v>
      </c>
      <c r="B41" s="53">
        <v>65.98</v>
      </c>
      <c r="C41" s="33">
        <v>44833</v>
      </c>
      <c r="D41" s="83"/>
      <c r="F41" s="120" t="s">
        <v>200</v>
      </c>
      <c r="G41" s="20">
        <v>860.91</v>
      </c>
      <c r="H41" s="5">
        <v>44585.426886574074</v>
      </c>
      <c r="I41" s="120"/>
      <c r="J41" s="120" t="s">
        <v>132</v>
      </c>
      <c r="K41" s="20">
        <v>860.91</v>
      </c>
      <c r="L41" s="20">
        <v>0</v>
      </c>
      <c r="M41" s="5">
        <v>44585</v>
      </c>
    </row>
    <row r="42" spans="1:13" x14ac:dyDescent="0.25">
      <c r="A42" s="38" t="s">
        <v>1186</v>
      </c>
      <c r="B42" s="53">
        <v>32.99</v>
      </c>
      <c r="C42" s="33">
        <v>44833</v>
      </c>
      <c r="D42" s="83"/>
      <c r="F42" s="120" t="s">
        <v>217</v>
      </c>
      <c r="G42" s="20">
        <v>1875.77</v>
      </c>
      <c r="H42" s="5">
        <v>44585.427303240744</v>
      </c>
      <c r="I42" s="120"/>
      <c r="J42" s="120" t="s">
        <v>132</v>
      </c>
      <c r="K42" s="20">
        <v>1875.77</v>
      </c>
      <c r="L42" s="20">
        <v>0</v>
      </c>
      <c r="M42" s="5">
        <v>44585</v>
      </c>
    </row>
    <row r="43" spans="1:13" x14ac:dyDescent="0.25">
      <c r="A43" s="38" t="s">
        <v>1187</v>
      </c>
      <c r="B43" s="53">
        <v>164.95</v>
      </c>
      <c r="C43" s="33">
        <v>44833</v>
      </c>
      <c r="D43" s="83"/>
      <c r="F43" s="120" t="s">
        <v>224</v>
      </c>
      <c r="G43" s="20">
        <v>3164.58</v>
      </c>
      <c r="H43" s="5">
        <v>44585.429120370369</v>
      </c>
      <c r="I43" s="120"/>
      <c r="J43" s="120" t="s">
        <v>225</v>
      </c>
      <c r="K43" s="20">
        <v>3164.58</v>
      </c>
      <c r="L43" s="20">
        <v>0</v>
      </c>
      <c r="M43" s="5">
        <v>44585</v>
      </c>
    </row>
    <row r="44" spans="1:13" x14ac:dyDescent="0.25">
      <c r="A44" s="38" t="s">
        <v>1391</v>
      </c>
      <c r="B44" s="53">
        <v>9.99</v>
      </c>
      <c r="C44" s="21">
        <v>44862</v>
      </c>
      <c r="D44" s="83"/>
      <c r="F44" s="120" t="s">
        <v>213</v>
      </c>
      <c r="G44" s="20">
        <v>1380.07</v>
      </c>
      <c r="H44" s="5">
        <v>44585.429895833331</v>
      </c>
      <c r="I44" s="120"/>
      <c r="J44" s="120" t="s">
        <v>214</v>
      </c>
      <c r="K44" s="20">
        <v>1380.07</v>
      </c>
      <c r="L44" s="20">
        <v>579</v>
      </c>
      <c r="M44" s="5">
        <v>44585</v>
      </c>
    </row>
    <row r="45" spans="1:13" x14ac:dyDescent="0.25">
      <c r="A45" s="38" t="s">
        <v>1392</v>
      </c>
      <c r="B45" s="53">
        <v>9.99</v>
      </c>
      <c r="C45" s="33">
        <v>44862</v>
      </c>
      <c r="D45" s="83"/>
      <c r="F45" s="120" t="s">
        <v>192</v>
      </c>
      <c r="G45" s="20">
        <v>493.42</v>
      </c>
      <c r="H45" s="5">
        <v>44585.430324074077</v>
      </c>
      <c r="I45" s="120"/>
      <c r="J45" s="120" t="s">
        <v>193</v>
      </c>
      <c r="K45" s="20">
        <v>493.42</v>
      </c>
      <c r="L45" s="20">
        <v>0</v>
      </c>
      <c r="M45" s="5">
        <v>44585</v>
      </c>
    </row>
    <row r="46" spans="1:13" x14ac:dyDescent="0.25">
      <c r="A46" s="38" t="s">
        <v>1501</v>
      </c>
      <c r="B46" s="53">
        <v>100000</v>
      </c>
      <c r="C46" s="33">
        <v>44872</v>
      </c>
      <c r="D46" s="83"/>
      <c r="F46" s="120" t="s">
        <v>211</v>
      </c>
      <c r="G46" s="20">
        <v>1121.53</v>
      </c>
      <c r="H46" s="5">
        <v>44585.438206018516</v>
      </c>
      <c r="I46" s="120"/>
      <c r="J46" s="120" t="s">
        <v>188</v>
      </c>
      <c r="K46" s="20">
        <v>1121.53</v>
      </c>
      <c r="L46" s="20">
        <v>0</v>
      </c>
      <c r="M46" s="5">
        <v>44585</v>
      </c>
    </row>
    <row r="47" spans="1:13" x14ac:dyDescent="0.25">
      <c r="A47" s="38" t="s">
        <v>1500</v>
      </c>
      <c r="B47" s="53">
        <v>5.99</v>
      </c>
      <c r="C47" s="33">
        <v>44880</v>
      </c>
      <c r="D47" s="83"/>
      <c r="F47" s="120" t="s">
        <v>241</v>
      </c>
      <c r="G47" s="20">
        <v>6004.9</v>
      </c>
      <c r="H47" s="5">
        <v>44585.439363425925</v>
      </c>
      <c r="I47" s="120"/>
      <c r="J47" s="120" t="s">
        <v>216</v>
      </c>
      <c r="K47" s="20">
        <v>6004.9</v>
      </c>
      <c r="L47" s="20">
        <v>198.99</v>
      </c>
      <c r="M47" s="5">
        <v>44585</v>
      </c>
    </row>
    <row r="48" spans="1:13" x14ac:dyDescent="0.25">
      <c r="A48" s="38" t="s">
        <v>1607</v>
      </c>
      <c r="B48" s="53">
        <v>50000</v>
      </c>
      <c r="C48" s="21">
        <v>44903</v>
      </c>
      <c r="D48" s="83"/>
      <c r="F48" s="120" t="s">
        <v>148</v>
      </c>
      <c r="G48" s="20">
        <v>103.98</v>
      </c>
      <c r="H48" s="5">
        <v>44585.439872685187</v>
      </c>
      <c r="I48" s="120"/>
      <c r="J48" s="120" t="s">
        <v>149</v>
      </c>
      <c r="K48" s="20">
        <v>103.98</v>
      </c>
      <c r="L48" s="20">
        <v>0</v>
      </c>
      <c r="M48" s="5">
        <v>44585</v>
      </c>
    </row>
    <row r="49" spans="1:13" x14ac:dyDescent="0.25">
      <c r="A49" s="38" t="s">
        <v>1608</v>
      </c>
      <c r="B49" s="53">
        <v>1000</v>
      </c>
      <c r="C49" s="33">
        <v>44903</v>
      </c>
      <c r="D49" s="83"/>
      <c r="F49" s="120" t="s">
        <v>244</v>
      </c>
      <c r="G49" s="20">
        <v>8176.54</v>
      </c>
      <c r="H49" s="5">
        <v>44585.440347222226</v>
      </c>
      <c r="I49" s="120"/>
      <c r="J49" s="120" t="s">
        <v>236</v>
      </c>
      <c r="K49" s="20">
        <v>8176.54</v>
      </c>
      <c r="L49" s="20">
        <v>0</v>
      </c>
      <c r="M49" s="5">
        <v>44585</v>
      </c>
    </row>
    <row r="50" spans="1:13" x14ac:dyDescent="0.25">
      <c r="A50" s="38" t="s">
        <v>1609</v>
      </c>
      <c r="B50" s="53">
        <v>1876.72</v>
      </c>
      <c r="C50" s="33">
        <v>44923</v>
      </c>
      <c r="D50" s="83"/>
      <c r="F50" s="120" t="s">
        <v>181</v>
      </c>
      <c r="G50" s="20">
        <v>382.14</v>
      </c>
      <c r="H50" s="5">
        <v>44585.441111111111</v>
      </c>
      <c r="I50" s="120"/>
      <c r="J50" s="120" t="s">
        <v>182</v>
      </c>
      <c r="K50" s="20">
        <v>382.14</v>
      </c>
      <c r="L50" s="20">
        <v>311.44</v>
      </c>
      <c r="M50" s="5">
        <v>44585</v>
      </c>
    </row>
    <row r="51" spans="1:13" x14ac:dyDescent="0.25">
      <c r="C51" s="33"/>
      <c r="D51" s="83"/>
      <c r="F51" s="120" t="s">
        <v>133</v>
      </c>
      <c r="G51" s="20">
        <v>40.51</v>
      </c>
      <c r="H51" s="5">
        <v>44585.441388888888</v>
      </c>
      <c r="I51" s="120"/>
      <c r="J51" s="120" t="s">
        <v>134</v>
      </c>
      <c r="K51" s="20">
        <v>40.51</v>
      </c>
      <c r="L51" s="20">
        <v>0</v>
      </c>
      <c r="M51" s="5">
        <v>44585</v>
      </c>
    </row>
    <row r="52" spans="1:13" x14ac:dyDescent="0.25">
      <c r="C52" s="33"/>
      <c r="D52" s="83"/>
      <c r="F52" s="120" t="s">
        <v>150</v>
      </c>
      <c r="G52" s="20">
        <v>121.99</v>
      </c>
      <c r="H52" s="5">
        <v>44585.450636574074</v>
      </c>
      <c r="I52" s="120"/>
      <c r="J52" s="120" t="s">
        <v>151</v>
      </c>
      <c r="K52" s="20">
        <v>121.99</v>
      </c>
      <c r="L52" s="20">
        <v>24.99</v>
      </c>
      <c r="M52" s="5">
        <v>44585</v>
      </c>
    </row>
    <row r="53" spans="1:13" x14ac:dyDescent="0.25">
      <c r="C53" s="33"/>
      <c r="D53" s="83"/>
      <c r="F53" s="120" t="s">
        <v>185</v>
      </c>
      <c r="G53" s="20">
        <v>426.52</v>
      </c>
      <c r="H53" s="5">
        <v>44585.45113425926</v>
      </c>
      <c r="I53" s="120"/>
      <c r="J53" s="120" t="s">
        <v>186</v>
      </c>
      <c r="K53" s="20">
        <v>426.52</v>
      </c>
      <c r="L53" s="20">
        <v>0</v>
      </c>
      <c r="M53" s="5">
        <v>44585</v>
      </c>
    </row>
    <row r="54" spans="1:13" x14ac:dyDescent="0.25">
      <c r="C54" s="33"/>
      <c r="D54" s="83"/>
      <c r="F54" s="120" t="s">
        <v>173</v>
      </c>
      <c r="G54" s="20">
        <v>335.76</v>
      </c>
      <c r="H54" s="5">
        <v>44585.451678240737</v>
      </c>
      <c r="I54" s="120"/>
      <c r="J54" s="120" t="s">
        <v>174</v>
      </c>
      <c r="K54" s="20">
        <v>335.76</v>
      </c>
      <c r="L54" s="20">
        <v>0</v>
      </c>
      <c r="M54" s="5">
        <v>44585</v>
      </c>
    </row>
    <row r="55" spans="1:13" x14ac:dyDescent="0.25">
      <c r="C55" s="33"/>
      <c r="D55" s="83"/>
      <c r="F55" s="120" t="s">
        <v>204</v>
      </c>
      <c r="G55" s="20">
        <v>921.45</v>
      </c>
      <c r="H55" s="5">
        <v>44585.452222222222</v>
      </c>
      <c r="I55" s="120"/>
      <c r="J55" s="120" t="s">
        <v>205</v>
      </c>
      <c r="K55" s="20">
        <v>921.45</v>
      </c>
      <c r="L55" s="20">
        <v>0</v>
      </c>
      <c r="M55" s="5">
        <v>44585</v>
      </c>
    </row>
    <row r="56" spans="1:13" x14ac:dyDescent="0.25">
      <c r="C56" s="33"/>
      <c r="D56" s="83"/>
      <c r="F56" s="120" t="s">
        <v>162</v>
      </c>
      <c r="G56" s="20">
        <v>202.83</v>
      </c>
      <c r="H56" s="5">
        <v>44585.452615740738</v>
      </c>
      <c r="I56" s="120"/>
      <c r="J56" s="120" t="s">
        <v>163</v>
      </c>
      <c r="K56" s="20">
        <v>202.83</v>
      </c>
      <c r="L56" s="20">
        <v>0</v>
      </c>
      <c r="M56" s="5">
        <v>44585</v>
      </c>
    </row>
    <row r="57" spans="1:13" x14ac:dyDescent="0.25">
      <c r="C57" s="33"/>
      <c r="D57" s="83"/>
      <c r="F57" s="120" t="s">
        <v>166</v>
      </c>
      <c r="G57" s="20">
        <v>247.54</v>
      </c>
      <c r="H57" s="5">
        <v>44585.453113425923</v>
      </c>
      <c r="I57" s="120"/>
      <c r="J57" s="120" t="s">
        <v>167</v>
      </c>
      <c r="K57" s="20">
        <v>247.54</v>
      </c>
      <c r="L57" s="20">
        <v>0</v>
      </c>
      <c r="M57" s="5">
        <v>44585</v>
      </c>
    </row>
    <row r="58" spans="1:13" x14ac:dyDescent="0.25">
      <c r="C58" s="33"/>
      <c r="D58" s="83"/>
      <c r="F58" s="120" t="s">
        <v>164</v>
      </c>
      <c r="G58" s="20">
        <v>237.92</v>
      </c>
      <c r="H58" s="5">
        <v>44585.45753472222</v>
      </c>
      <c r="I58" s="120"/>
      <c r="J58" s="120" t="s">
        <v>165</v>
      </c>
      <c r="K58" s="20">
        <v>237.92</v>
      </c>
      <c r="L58" s="20">
        <v>0</v>
      </c>
      <c r="M58" s="5">
        <v>44585</v>
      </c>
    </row>
    <row r="59" spans="1:13" x14ac:dyDescent="0.25">
      <c r="C59" s="33"/>
      <c r="D59" s="83"/>
      <c r="F59" s="120" t="s">
        <v>168</v>
      </c>
      <c r="G59" s="20">
        <v>283</v>
      </c>
      <c r="H59" s="5">
        <v>44585.462256944447</v>
      </c>
      <c r="I59" s="120"/>
      <c r="J59" s="120" t="s">
        <v>169</v>
      </c>
      <c r="K59" s="20">
        <v>283</v>
      </c>
      <c r="L59" s="20">
        <v>0</v>
      </c>
      <c r="M59" s="5">
        <v>44585</v>
      </c>
    </row>
    <row r="60" spans="1:13" x14ac:dyDescent="0.25">
      <c r="C60" s="33"/>
      <c r="D60" s="83"/>
      <c r="F60" s="120" t="s">
        <v>177</v>
      </c>
      <c r="G60" s="20">
        <v>369.13</v>
      </c>
      <c r="H60" s="5">
        <v>44585.465509259258</v>
      </c>
      <c r="I60" s="120"/>
      <c r="J60" s="120" t="s">
        <v>178</v>
      </c>
      <c r="K60" s="20">
        <v>369.13</v>
      </c>
      <c r="L60" s="20">
        <v>0</v>
      </c>
      <c r="M60" s="5">
        <v>44585</v>
      </c>
    </row>
    <row r="61" spans="1:13" x14ac:dyDescent="0.25">
      <c r="C61" s="33"/>
      <c r="D61" s="83"/>
      <c r="F61" s="120" t="s">
        <v>175</v>
      </c>
      <c r="G61" s="20">
        <v>355.04</v>
      </c>
      <c r="H61" s="5">
        <v>44585.465949074074</v>
      </c>
      <c r="I61" s="120"/>
      <c r="J61" s="120" t="s">
        <v>176</v>
      </c>
      <c r="K61" s="20">
        <v>355.04</v>
      </c>
      <c r="L61" s="20">
        <v>0</v>
      </c>
      <c r="M61" s="5">
        <v>44585</v>
      </c>
    </row>
    <row r="62" spans="1:13" x14ac:dyDescent="0.25">
      <c r="C62" s="33"/>
      <c r="D62" s="83"/>
      <c r="F62" s="120" t="s">
        <v>179</v>
      </c>
      <c r="G62" s="20">
        <v>374.12</v>
      </c>
      <c r="H62" s="5">
        <v>44585.466527777775</v>
      </c>
      <c r="I62" s="120"/>
      <c r="J62" s="120" t="s">
        <v>180</v>
      </c>
      <c r="K62" s="20">
        <v>374.12</v>
      </c>
      <c r="L62" s="20">
        <v>9.99</v>
      </c>
      <c r="M62" s="5">
        <v>44585</v>
      </c>
    </row>
    <row r="63" spans="1:13" x14ac:dyDescent="0.25">
      <c r="C63" s="33"/>
      <c r="D63" s="83"/>
      <c r="F63" s="120" t="s">
        <v>154</v>
      </c>
      <c r="G63" s="20">
        <v>164.89</v>
      </c>
      <c r="H63" s="5">
        <v>44585.467002314814</v>
      </c>
      <c r="I63" s="120"/>
      <c r="J63" s="120" t="s">
        <v>155</v>
      </c>
      <c r="K63" s="20">
        <v>164.89</v>
      </c>
      <c r="L63" s="20">
        <v>0</v>
      </c>
      <c r="M63" s="5">
        <v>44585</v>
      </c>
    </row>
    <row r="64" spans="1:13" x14ac:dyDescent="0.25">
      <c r="C64" s="33"/>
      <c r="D64" s="83"/>
      <c r="F64" s="120" t="s">
        <v>156</v>
      </c>
      <c r="G64" s="20">
        <v>167.98</v>
      </c>
      <c r="H64" s="5">
        <v>44585.467488425929</v>
      </c>
      <c r="I64" s="120"/>
      <c r="J64" s="120" t="s">
        <v>157</v>
      </c>
      <c r="K64" s="20">
        <v>167.98</v>
      </c>
      <c r="L64" s="20">
        <v>65</v>
      </c>
      <c r="M64" s="5">
        <v>44585</v>
      </c>
    </row>
    <row r="65" spans="3:13" x14ac:dyDescent="0.25">
      <c r="C65" s="33"/>
      <c r="D65" s="83"/>
      <c r="F65" s="120" t="s">
        <v>226</v>
      </c>
      <c r="G65" s="20">
        <v>3267.41</v>
      </c>
      <c r="H65" s="5">
        <v>44585.467928240738</v>
      </c>
      <c r="I65" s="120"/>
      <c r="J65" s="120" t="s">
        <v>227</v>
      </c>
      <c r="K65" s="20">
        <v>3267.41</v>
      </c>
      <c r="L65" s="20">
        <v>0</v>
      </c>
      <c r="M65" s="5">
        <v>44585</v>
      </c>
    </row>
    <row r="66" spans="3:13" x14ac:dyDescent="0.25">
      <c r="C66" s="33"/>
      <c r="D66" s="83"/>
      <c r="F66" s="120" t="s">
        <v>233</v>
      </c>
      <c r="G66" s="20">
        <v>3730.79</v>
      </c>
      <c r="H66" s="5">
        <v>44586.162789351853</v>
      </c>
      <c r="I66" s="120"/>
      <c r="J66" s="120" t="s">
        <v>195</v>
      </c>
      <c r="K66" s="20">
        <v>3730.79</v>
      </c>
      <c r="L66" s="20">
        <v>0</v>
      </c>
      <c r="M66" s="5">
        <v>44586</v>
      </c>
    </row>
    <row r="67" spans="3:13" x14ac:dyDescent="0.25">
      <c r="C67" s="33"/>
      <c r="D67" s="83"/>
      <c r="F67" s="120" t="s">
        <v>194</v>
      </c>
      <c r="G67" s="20">
        <v>582.49</v>
      </c>
      <c r="H67" s="5">
        <v>44586.162858796299</v>
      </c>
      <c r="I67" s="120"/>
      <c r="J67" s="120" t="s">
        <v>195</v>
      </c>
      <c r="K67" s="20">
        <v>582.49</v>
      </c>
      <c r="L67" s="20">
        <v>0</v>
      </c>
      <c r="M67" s="5">
        <v>44586</v>
      </c>
    </row>
    <row r="68" spans="3:13" x14ac:dyDescent="0.25">
      <c r="C68" s="33"/>
      <c r="D68" s="83"/>
      <c r="F68" s="120" t="s">
        <v>189</v>
      </c>
      <c r="G68" s="20">
        <v>454.65</v>
      </c>
      <c r="H68" s="5">
        <v>44587.162002314813</v>
      </c>
      <c r="I68" s="120"/>
      <c r="J68" s="120" t="s">
        <v>190</v>
      </c>
      <c r="K68" s="20">
        <v>454.65</v>
      </c>
      <c r="L68" s="20">
        <v>0</v>
      </c>
      <c r="M68" s="5">
        <v>44587</v>
      </c>
    </row>
    <row r="69" spans="3:13" x14ac:dyDescent="0.25">
      <c r="C69" s="33"/>
      <c r="D69" s="83"/>
      <c r="F69" s="120" t="s">
        <v>215</v>
      </c>
      <c r="G69" s="20">
        <v>1554.23</v>
      </c>
      <c r="H69" s="5">
        <v>44587.541192129633</v>
      </c>
      <c r="I69" s="120"/>
      <c r="J69" s="120" t="s">
        <v>216</v>
      </c>
      <c r="K69" s="20">
        <v>1554.23</v>
      </c>
      <c r="L69" s="20">
        <v>269.47000000000003</v>
      </c>
      <c r="M69" s="5">
        <v>44587</v>
      </c>
    </row>
    <row r="70" spans="3:13" x14ac:dyDescent="0.25">
      <c r="C70" s="33"/>
      <c r="D70" s="83"/>
      <c r="F70" s="120" t="s">
        <v>235</v>
      </c>
      <c r="G70" s="20">
        <v>4995.84</v>
      </c>
      <c r="H70" s="5">
        <v>44587.541851851849</v>
      </c>
      <c r="I70" s="120"/>
      <c r="J70" s="120" t="s">
        <v>236</v>
      </c>
      <c r="K70" s="20">
        <v>4995.84</v>
      </c>
      <c r="L70" s="20">
        <v>0</v>
      </c>
      <c r="M70" s="5">
        <v>44587</v>
      </c>
    </row>
    <row r="71" spans="3:13" x14ac:dyDescent="0.25">
      <c r="C71" s="33"/>
      <c r="D71" s="83"/>
      <c r="F71" s="120" t="s">
        <v>220</v>
      </c>
      <c r="G71" s="20">
        <v>2203.8000000000002</v>
      </c>
      <c r="H71" s="5">
        <v>44587.542349537034</v>
      </c>
      <c r="I71" s="120"/>
      <c r="J71" s="120" t="s">
        <v>132</v>
      </c>
      <c r="K71" s="20">
        <v>2203.8000000000002</v>
      </c>
      <c r="L71" s="20">
        <v>0</v>
      </c>
      <c r="M71" s="5">
        <v>44587</v>
      </c>
    </row>
    <row r="72" spans="3:13" x14ac:dyDescent="0.25">
      <c r="C72" s="33"/>
      <c r="D72" s="83"/>
      <c r="F72" s="120" t="s">
        <v>212</v>
      </c>
      <c r="G72" s="20">
        <v>1185.0899999999999</v>
      </c>
      <c r="H72" s="5">
        <v>44587.547615740739</v>
      </c>
      <c r="I72" s="120"/>
      <c r="J72" s="120" t="s">
        <v>132</v>
      </c>
      <c r="K72" s="20">
        <v>1185.0899999999999</v>
      </c>
      <c r="L72" s="20">
        <v>0</v>
      </c>
      <c r="M72" s="5">
        <v>44587</v>
      </c>
    </row>
    <row r="73" spans="3:13" x14ac:dyDescent="0.25">
      <c r="C73" s="33"/>
      <c r="D73" s="83"/>
      <c r="F73" s="120" t="s">
        <v>143</v>
      </c>
      <c r="G73" s="20">
        <v>67.489999999999995</v>
      </c>
      <c r="H73" s="5">
        <v>44587.548182870371</v>
      </c>
      <c r="I73" s="120"/>
      <c r="J73" s="120" t="s">
        <v>130</v>
      </c>
      <c r="K73" s="20">
        <v>67.489999999999995</v>
      </c>
      <c r="L73" s="20">
        <v>0</v>
      </c>
      <c r="M73" s="5">
        <v>44587</v>
      </c>
    </row>
    <row r="74" spans="3:13" x14ac:dyDescent="0.25">
      <c r="C74" s="33"/>
      <c r="D74" s="83"/>
      <c r="F74" s="120" t="s">
        <v>203</v>
      </c>
      <c r="G74" s="20">
        <v>917.49</v>
      </c>
      <c r="H74" s="5">
        <v>44587.548483796294</v>
      </c>
      <c r="I74" s="120"/>
      <c r="J74" s="120" t="s">
        <v>188</v>
      </c>
      <c r="K74" s="20">
        <v>917.49</v>
      </c>
      <c r="L74" s="20">
        <v>0</v>
      </c>
      <c r="M74" s="5">
        <v>44587</v>
      </c>
    </row>
    <row r="75" spans="3:13" x14ac:dyDescent="0.25">
      <c r="C75" s="33"/>
      <c r="D75" s="83"/>
      <c r="F75" s="120" t="s">
        <v>201</v>
      </c>
      <c r="G75" s="20">
        <v>908.16</v>
      </c>
      <c r="H75" s="5">
        <v>44587.548888888887</v>
      </c>
      <c r="I75" s="120"/>
      <c r="J75" s="120" t="s">
        <v>202</v>
      </c>
      <c r="K75" s="20">
        <v>908.16</v>
      </c>
      <c r="L75" s="20">
        <v>0</v>
      </c>
      <c r="M75" s="5">
        <v>44587</v>
      </c>
    </row>
    <row r="76" spans="3:13" x14ac:dyDescent="0.25">
      <c r="C76" s="33"/>
      <c r="D76" s="83"/>
      <c r="F76" s="120" t="s">
        <v>137</v>
      </c>
      <c r="G76" s="20">
        <v>49.98</v>
      </c>
      <c r="H76" s="5">
        <v>44591.16196759259</v>
      </c>
      <c r="I76" s="120"/>
      <c r="J76" s="120" t="s">
        <v>138</v>
      </c>
      <c r="K76" s="20">
        <v>49.98</v>
      </c>
      <c r="L76" s="20">
        <v>0</v>
      </c>
      <c r="M76" s="5">
        <v>44591</v>
      </c>
    </row>
    <row r="77" spans="3:13" x14ac:dyDescent="0.25">
      <c r="C77" s="33"/>
      <c r="D77" s="83"/>
      <c r="F77" s="120" t="s">
        <v>234</v>
      </c>
      <c r="G77" s="20">
        <v>4126.05</v>
      </c>
      <c r="H77" s="5">
        <v>44593.163738425923</v>
      </c>
      <c r="I77" s="120"/>
      <c r="J77" s="120" t="s">
        <v>153</v>
      </c>
      <c r="K77" s="20">
        <v>4126.05</v>
      </c>
      <c r="L77" s="20">
        <v>0</v>
      </c>
      <c r="M77" s="5">
        <v>44593</v>
      </c>
    </row>
    <row r="78" spans="3:13" x14ac:dyDescent="0.25">
      <c r="C78" s="33"/>
      <c r="D78" s="83"/>
      <c r="F78" s="120" t="s">
        <v>152</v>
      </c>
      <c r="G78" s="20">
        <v>149.85</v>
      </c>
      <c r="H78" s="5">
        <v>44593.163831018515</v>
      </c>
      <c r="I78" s="120"/>
      <c r="J78" s="120" t="s">
        <v>153</v>
      </c>
      <c r="K78" s="20">
        <v>149.85</v>
      </c>
      <c r="L78" s="20">
        <v>0</v>
      </c>
      <c r="M78" s="5">
        <v>44593</v>
      </c>
    </row>
    <row r="79" spans="3:13" x14ac:dyDescent="0.25">
      <c r="C79" s="33"/>
      <c r="D79" s="83"/>
      <c r="F79" s="120" t="s">
        <v>360</v>
      </c>
      <c r="G79" s="20">
        <v>1124.5</v>
      </c>
      <c r="H79" s="5">
        <v>44595.76394675926</v>
      </c>
      <c r="I79" s="120"/>
      <c r="J79" s="120" t="s">
        <v>132</v>
      </c>
      <c r="K79" s="20">
        <v>1124.5</v>
      </c>
      <c r="L79" s="20">
        <v>0</v>
      </c>
      <c r="M79" s="5">
        <v>44595</v>
      </c>
    </row>
    <row r="80" spans="3:13" x14ac:dyDescent="0.25">
      <c r="C80" s="33"/>
      <c r="D80" s="83"/>
      <c r="F80" s="120" t="s">
        <v>361</v>
      </c>
      <c r="G80" s="20">
        <v>1684.35</v>
      </c>
      <c r="H80" s="5">
        <v>44595.766608796293</v>
      </c>
      <c r="I80" s="120"/>
      <c r="J80" s="120" t="s">
        <v>130</v>
      </c>
      <c r="K80" s="20">
        <v>1684.35</v>
      </c>
      <c r="L80" s="20">
        <v>0</v>
      </c>
      <c r="M80" s="5">
        <v>44595</v>
      </c>
    </row>
    <row r="81" spans="3:13" x14ac:dyDescent="0.25">
      <c r="C81" s="33"/>
      <c r="D81" s="83"/>
      <c r="F81" s="120" t="s">
        <v>362</v>
      </c>
      <c r="G81" s="20">
        <v>6147.32</v>
      </c>
      <c r="H81" s="5">
        <v>44595.767013888886</v>
      </c>
      <c r="I81" s="120"/>
      <c r="J81" s="120" t="s">
        <v>240</v>
      </c>
      <c r="K81" s="20">
        <v>6147.32</v>
      </c>
      <c r="L81" s="20">
        <v>0</v>
      </c>
      <c r="M81" s="5">
        <v>44595</v>
      </c>
    </row>
    <row r="82" spans="3:13" x14ac:dyDescent="0.25">
      <c r="C82" s="33"/>
      <c r="D82" s="83"/>
      <c r="F82" s="120" t="s">
        <v>363</v>
      </c>
      <c r="G82" s="20">
        <v>2641.54</v>
      </c>
      <c r="H82" s="5">
        <v>44595.767395833333</v>
      </c>
      <c r="I82" s="120"/>
      <c r="J82" s="120" t="s">
        <v>364</v>
      </c>
      <c r="K82" s="20">
        <v>2641.54</v>
      </c>
      <c r="L82" s="20">
        <v>0</v>
      </c>
      <c r="M82" s="5">
        <v>44595</v>
      </c>
    </row>
    <row r="83" spans="3:13" x14ac:dyDescent="0.25">
      <c r="C83" s="33"/>
      <c r="D83" s="83"/>
      <c r="F83" s="120" t="s">
        <v>365</v>
      </c>
      <c r="G83" s="20">
        <v>2891.88</v>
      </c>
      <c r="H83" s="5">
        <v>44595.767974537041</v>
      </c>
      <c r="I83" s="120"/>
      <c r="J83" s="120" t="s">
        <v>216</v>
      </c>
      <c r="K83" s="20">
        <v>2891.88</v>
      </c>
      <c r="L83" s="20">
        <v>0</v>
      </c>
      <c r="M83" s="5">
        <v>44595</v>
      </c>
    </row>
    <row r="84" spans="3:13" x14ac:dyDescent="0.25">
      <c r="C84" s="33"/>
      <c r="D84" s="83"/>
      <c r="F84" s="120" t="s">
        <v>366</v>
      </c>
      <c r="G84" s="20">
        <v>6067.75</v>
      </c>
      <c r="H84" s="5">
        <v>44595.768506944441</v>
      </c>
      <c r="I84" s="120"/>
      <c r="J84" s="120" t="s">
        <v>236</v>
      </c>
      <c r="K84" s="20">
        <v>6067.75</v>
      </c>
      <c r="L84" s="20">
        <v>0</v>
      </c>
      <c r="M84" s="5">
        <v>44595</v>
      </c>
    </row>
    <row r="85" spans="3:13" x14ac:dyDescent="0.25">
      <c r="C85" s="33"/>
      <c r="D85" s="83"/>
      <c r="F85" s="120" t="s">
        <v>367</v>
      </c>
      <c r="G85" s="20">
        <v>622.42999999999995</v>
      </c>
      <c r="H85" s="5">
        <v>44595.769004629627</v>
      </c>
      <c r="I85" s="120"/>
      <c r="J85" s="120" t="s">
        <v>188</v>
      </c>
      <c r="K85" s="20">
        <v>622.42999999999995</v>
      </c>
      <c r="L85" s="20">
        <v>0</v>
      </c>
      <c r="M85" s="5">
        <v>44595</v>
      </c>
    </row>
    <row r="86" spans="3:13" x14ac:dyDescent="0.25">
      <c r="C86" s="33"/>
      <c r="D86" s="83"/>
      <c r="F86" s="120" t="s">
        <v>368</v>
      </c>
      <c r="G86" s="20">
        <v>92</v>
      </c>
      <c r="H86" s="5">
        <v>44596.161932870367</v>
      </c>
      <c r="I86" s="120"/>
      <c r="J86" s="120" t="s">
        <v>369</v>
      </c>
      <c r="K86" s="20">
        <v>92</v>
      </c>
      <c r="L86" s="20">
        <v>0</v>
      </c>
      <c r="M86" s="5">
        <v>44596</v>
      </c>
    </row>
    <row r="87" spans="3:13" x14ac:dyDescent="0.25">
      <c r="C87" s="33"/>
      <c r="D87" s="83"/>
      <c r="F87" s="120" t="s">
        <v>370</v>
      </c>
      <c r="G87" s="20">
        <v>368</v>
      </c>
      <c r="H87" s="5">
        <v>44596.161932870367</v>
      </c>
      <c r="I87" s="120"/>
      <c r="J87" s="120" t="s">
        <v>369</v>
      </c>
      <c r="K87" s="20">
        <v>368</v>
      </c>
      <c r="L87" s="20">
        <v>0</v>
      </c>
      <c r="M87" s="5">
        <v>44596</v>
      </c>
    </row>
    <row r="88" spans="3:13" x14ac:dyDescent="0.25">
      <c r="C88" s="33"/>
      <c r="D88" s="83"/>
      <c r="F88" s="120" t="s">
        <v>371</v>
      </c>
      <c r="G88" s="20">
        <v>59.99</v>
      </c>
      <c r="H88" s="5">
        <v>44596.526805555557</v>
      </c>
      <c r="I88" s="120"/>
      <c r="J88" s="120" t="s">
        <v>372</v>
      </c>
      <c r="K88" s="20">
        <v>59.99</v>
      </c>
      <c r="L88" s="20">
        <v>0</v>
      </c>
      <c r="M88" s="5">
        <v>44596</v>
      </c>
    </row>
    <row r="89" spans="3:13" x14ac:dyDescent="0.25">
      <c r="C89" s="33"/>
      <c r="D89" s="83"/>
      <c r="F89" s="120" t="s">
        <v>373</v>
      </c>
      <c r="G89" s="20">
        <v>12.99</v>
      </c>
      <c r="H89" s="5">
        <v>44597.16196759259</v>
      </c>
      <c r="I89" s="120"/>
      <c r="J89" s="120" t="s">
        <v>374</v>
      </c>
      <c r="K89" s="20">
        <v>12.99</v>
      </c>
      <c r="L89" s="20">
        <v>0</v>
      </c>
      <c r="M89" s="5">
        <v>44597</v>
      </c>
    </row>
    <row r="90" spans="3:13" x14ac:dyDescent="0.25">
      <c r="C90" s="33"/>
      <c r="D90" s="83"/>
      <c r="F90" s="120" t="s">
        <v>375</v>
      </c>
      <c r="G90" s="20">
        <v>5307.08</v>
      </c>
      <c r="H90" s="5">
        <v>44600.164895833332</v>
      </c>
      <c r="I90" s="120"/>
      <c r="J90" s="120" t="s">
        <v>376</v>
      </c>
      <c r="K90" s="20">
        <v>5307.08</v>
      </c>
      <c r="L90" s="20">
        <v>0</v>
      </c>
      <c r="M90" s="5">
        <v>44600</v>
      </c>
    </row>
    <row r="91" spans="3:13" x14ac:dyDescent="0.25">
      <c r="C91" s="33"/>
      <c r="D91" s="83"/>
      <c r="F91" s="120" t="s">
        <v>377</v>
      </c>
      <c r="G91" s="20">
        <v>754.45</v>
      </c>
      <c r="H91" s="5">
        <v>44600.164988425924</v>
      </c>
      <c r="I91" s="120"/>
      <c r="J91" s="120" t="s">
        <v>376</v>
      </c>
      <c r="K91" s="20">
        <v>754.45</v>
      </c>
      <c r="L91" s="20">
        <v>0</v>
      </c>
      <c r="M91" s="5">
        <v>44600</v>
      </c>
    </row>
    <row r="92" spans="3:13" x14ac:dyDescent="0.25">
      <c r="C92" s="33"/>
      <c r="D92" s="83"/>
      <c r="F92" s="120" t="s">
        <v>378</v>
      </c>
      <c r="G92" s="20">
        <v>4309.43</v>
      </c>
      <c r="H92" s="5">
        <v>44602.418310185189</v>
      </c>
      <c r="I92" s="120"/>
      <c r="J92" s="120" t="s">
        <v>216</v>
      </c>
      <c r="K92" s="20">
        <v>4309.43</v>
      </c>
      <c r="L92" s="20">
        <v>119.98</v>
      </c>
      <c r="M92" s="5">
        <v>44602</v>
      </c>
    </row>
    <row r="93" spans="3:13" x14ac:dyDescent="0.25">
      <c r="C93" s="33"/>
      <c r="D93" s="83"/>
      <c r="F93" s="120" t="s">
        <v>379</v>
      </c>
      <c r="G93" s="20">
        <v>2368.87</v>
      </c>
      <c r="H93" s="5">
        <v>44602.421203703707</v>
      </c>
      <c r="I93" s="120"/>
      <c r="J93" s="120" t="s">
        <v>380</v>
      </c>
      <c r="K93" s="20">
        <v>2368.87</v>
      </c>
      <c r="L93" s="20">
        <v>0</v>
      </c>
      <c r="M93" s="5">
        <v>44602</v>
      </c>
    </row>
    <row r="94" spans="3:13" x14ac:dyDescent="0.25">
      <c r="C94" s="33"/>
      <c r="D94" s="83"/>
      <c r="F94" s="120" t="s">
        <v>381</v>
      </c>
      <c r="G94" s="20">
        <v>2242.9</v>
      </c>
      <c r="H94" s="5">
        <v>44602.424108796295</v>
      </c>
      <c r="I94" s="120"/>
      <c r="J94" s="120" t="s">
        <v>382</v>
      </c>
      <c r="K94" s="20">
        <v>2242.9</v>
      </c>
      <c r="L94" s="20">
        <v>0</v>
      </c>
      <c r="M94" s="5">
        <v>44602</v>
      </c>
    </row>
    <row r="95" spans="3:13" x14ac:dyDescent="0.25">
      <c r="C95" s="33"/>
      <c r="D95" s="83"/>
      <c r="F95" s="120" t="s">
        <v>383</v>
      </c>
      <c r="G95" s="20">
        <v>266.81</v>
      </c>
      <c r="H95" s="5">
        <v>44602.667916666665</v>
      </c>
      <c r="I95" s="120"/>
      <c r="J95" s="120" t="s">
        <v>384</v>
      </c>
      <c r="K95" s="20">
        <v>266.81</v>
      </c>
      <c r="L95" s="20">
        <v>0</v>
      </c>
      <c r="M95" s="5">
        <v>44602</v>
      </c>
    </row>
    <row r="96" spans="3:13" x14ac:dyDescent="0.25">
      <c r="C96" s="33"/>
      <c r="D96" s="83"/>
      <c r="F96" s="120" t="s">
        <v>385</v>
      </c>
      <c r="G96" s="20">
        <v>17.5</v>
      </c>
      <c r="H96" s="5">
        <v>44605.161956018521</v>
      </c>
      <c r="I96" s="120"/>
      <c r="J96" s="120" t="s">
        <v>386</v>
      </c>
      <c r="K96" s="20">
        <v>17.5</v>
      </c>
      <c r="L96" s="20">
        <v>0</v>
      </c>
      <c r="M96" s="5">
        <v>44605</v>
      </c>
    </row>
    <row r="97" spans="3:13" x14ac:dyDescent="0.25">
      <c r="C97" s="33"/>
      <c r="D97" s="83"/>
      <c r="F97" s="120" t="s">
        <v>387</v>
      </c>
      <c r="G97" s="20">
        <v>555.75</v>
      </c>
      <c r="H97" s="5">
        <v>44606.16233796296</v>
      </c>
      <c r="I97" s="120"/>
      <c r="J97" s="120" t="s">
        <v>388</v>
      </c>
      <c r="K97" s="20">
        <v>555.75</v>
      </c>
      <c r="L97" s="20">
        <v>0</v>
      </c>
      <c r="M97" s="5">
        <v>44606</v>
      </c>
    </row>
    <row r="98" spans="3:13" x14ac:dyDescent="0.25">
      <c r="C98" s="33"/>
      <c r="D98" s="83"/>
      <c r="F98" s="120" t="s">
        <v>389</v>
      </c>
      <c r="G98" s="20">
        <v>641.25</v>
      </c>
      <c r="H98" s="5">
        <v>44606.162349537037</v>
      </c>
      <c r="I98" s="120"/>
      <c r="J98" s="120" t="s">
        <v>388</v>
      </c>
      <c r="K98" s="20">
        <v>641.25</v>
      </c>
      <c r="L98" s="20">
        <v>0</v>
      </c>
      <c r="M98" s="5">
        <v>44606</v>
      </c>
    </row>
    <row r="99" spans="3:13" x14ac:dyDescent="0.25">
      <c r="C99" s="33"/>
      <c r="D99" s="83"/>
      <c r="F99" s="120" t="s">
        <v>390</v>
      </c>
      <c r="G99" s="20">
        <v>2923.2</v>
      </c>
      <c r="H99" s="5">
        <v>44607.163171296299</v>
      </c>
      <c r="I99" s="120"/>
      <c r="J99" s="120" t="s">
        <v>391</v>
      </c>
      <c r="K99" s="20">
        <v>2923.2</v>
      </c>
      <c r="L99" s="20">
        <v>0</v>
      </c>
      <c r="M99" s="5">
        <v>44607</v>
      </c>
    </row>
    <row r="100" spans="3:13" x14ac:dyDescent="0.25">
      <c r="C100" s="33"/>
      <c r="D100" s="83"/>
      <c r="F100" s="120" t="s">
        <v>392</v>
      </c>
      <c r="G100" s="20">
        <v>369.96</v>
      </c>
      <c r="H100" s="5">
        <v>44607.163217592592</v>
      </c>
      <c r="I100" s="120"/>
      <c r="J100" s="120" t="s">
        <v>391</v>
      </c>
      <c r="K100" s="20">
        <v>369.96</v>
      </c>
      <c r="L100" s="20">
        <v>0</v>
      </c>
      <c r="M100" s="5">
        <v>44607</v>
      </c>
    </row>
    <row r="101" spans="3:13" x14ac:dyDescent="0.25">
      <c r="D101" s="83"/>
      <c r="F101" s="120" t="s">
        <v>393</v>
      </c>
      <c r="G101" s="20">
        <v>892.52</v>
      </c>
      <c r="H101" s="5">
        <v>44608.532175925924</v>
      </c>
      <c r="I101" s="120"/>
      <c r="J101" s="120" t="s">
        <v>132</v>
      </c>
      <c r="K101" s="20">
        <v>892.52</v>
      </c>
      <c r="L101" s="20">
        <v>0</v>
      </c>
      <c r="M101" s="5">
        <v>44608</v>
      </c>
    </row>
    <row r="102" spans="3:13" x14ac:dyDescent="0.25">
      <c r="F102" s="120" t="s">
        <v>394</v>
      </c>
      <c r="G102" s="20">
        <v>8198.84</v>
      </c>
      <c r="H102" s="5">
        <v>44608.532916666663</v>
      </c>
      <c r="I102" s="120"/>
      <c r="J102" s="120" t="s">
        <v>236</v>
      </c>
      <c r="K102" s="20">
        <v>8198.84</v>
      </c>
      <c r="L102" s="20">
        <v>0</v>
      </c>
      <c r="M102" s="5">
        <v>44608</v>
      </c>
    </row>
    <row r="103" spans="3:13" x14ac:dyDescent="0.25">
      <c r="F103" s="120" t="s">
        <v>395</v>
      </c>
      <c r="G103" s="20">
        <v>928.42</v>
      </c>
      <c r="H103" s="5">
        <v>44608.53328703704</v>
      </c>
      <c r="I103" s="120"/>
      <c r="J103" s="120" t="s">
        <v>188</v>
      </c>
      <c r="K103" s="20">
        <v>928.42</v>
      </c>
      <c r="L103" s="20">
        <v>0</v>
      </c>
      <c r="M103" s="5">
        <v>44608</v>
      </c>
    </row>
    <row r="104" spans="3:13" x14ac:dyDescent="0.25">
      <c r="F104" s="120" t="s">
        <v>396</v>
      </c>
      <c r="G104" s="20">
        <v>2057.29</v>
      </c>
      <c r="H104" s="5">
        <v>44608.534108796295</v>
      </c>
      <c r="I104" s="120"/>
      <c r="J104" s="120" t="s">
        <v>216</v>
      </c>
      <c r="K104" s="20">
        <v>2057.29</v>
      </c>
      <c r="L104" s="20">
        <v>239.96</v>
      </c>
      <c r="M104" s="5">
        <v>44608</v>
      </c>
    </row>
    <row r="105" spans="3:13" x14ac:dyDescent="0.25">
      <c r="F105" s="120" t="s">
        <v>397</v>
      </c>
      <c r="G105" s="20">
        <v>1461.06</v>
      </c>
      <c r="H105" s="5">
        <v>44608.534525462965</v>
      </c>
      <c r="I105" s="120"/>
      <c r="J105" s="120" t="s">
        <v>130</v>
      </c>
      <c r="K105" s="20">
        <v>1461.06</v>
      </c>
      <c r="L105" s="20">
        <v>0</v>
      </c>
      <c r="M105" s="5">
        <v>44608</v>
      </c>
    </row>
    <row r="106" spans="3:13" x14ac:dyDescent="0.25">
      <c r="F106" s="120" t="s">
        <v>398</v>
      </c>
      <c r="G106" s="20">
        <v>306.74</v>
      </c>
      <c r="H106" s="5">
        <v>44608.535983796297</v>
      </c>
      <c r="I106" s="120"/>
      <c r="J106" s="120" t="s">
        <v>145</v>
      </c>
      <c r="K106" s="20">
        <v>306.74</v>
      </c>
      <c r="L106" s="20">
        <v>0</v>
      </c>
      <c r="M106" s="5">
        <v>44608</v>
      </c>
    </row>
    <row r="107" spans="3:13" x14ac:dyDescent="0.25">
      <c r="F107" s="120" t="s">
        <v>399</v>
      </c>
      <c r="G107" s="20">
        <v>6176.38</v>
      </c>
      <c r="H107" s="5">
        <v>44608.538668981484</v>
      </c>
      <c r="I107" s="120"/>
      <c r="J107" s="120" t="s">
        <v>400</v>
      </c>
      <c r="K107" s="20">
        <v>6176.38</v>
      </c>
      <c r="L107" s="20">
        <v>0</v>
      </c>
      <c r="M107" s="5">
        <v>44608</v>
      </c>
    </row>
    <row r="108" spans="3:13" x14ac:dyDescent="0.25">
      <c r="F108" s="120" t="s">
        <v>401</v>
      </c>
      <c r="G108" s="20">
        <v>4500</v>
      </c>
      <c r="H108" s="5">
        <v>44608.616944444446</v>
      </c>
      <c r="I108" s="120"/>
      <c r="J108" s="120" t="s">
        <v>402</v>
      </c>
      <c r="K108" s="20">
        <v>4500</v>
      </c>
      <c r="L108" s="20"/>
      <c r="M108" s="5">
        <v>44608</v>
      </c>
    </row>
    <row r="109" spans="3:13" x14ac:dyDescent="0.25">
      <c r="F109" s="120" t="s">
        <v>403</v>
      </c>
      <c r="G109" s="20">
        <v>9.99</v>
      </c>
      <c r="H109" s="5">
        <v>44611.161956018521</v>
      </c>
      <c r="I109" s="120"/>
      <c r="J109" s="120" t="s">
        <v>404</v>
      </c>
      <c r="K109" s="20">
        <v>9.99</v>
      </c>
      <c r="L109" s="20">
        <v>0</v>
      </c>
      <c r="M109" s="5">
        <v>44611</v>
      </c>
    </row>
    <row r="110" spans="3:13" x14ac:dyDescent="0.25">
      <c r="F110" s="120" t="s">
        <v>405</v>
      </c>
      <c r="G110" s="20">
        <v>714.96</v>
      </c>
      <c r="H110" s="5">
        <v>44613.5309837963</v>
      </c>
      <c r="I110" s="120"/>
      <c r="J110" s="120" t="s">
        <v>132</v>
      </c>
      <c r="K110" s="20">
        <v>714.96</v>
      </c>
      <c r="L110" s="20">
        <v>0</v>
      </c>
      <c r="M110" s="5">
        <v>44613</v>
      </c>
    </row>
    <row r="111" spans="3:13" x14ac:dyDescent="0.25">
      <c r="F111" s="120" t="s">
        <v>406</v>
      </c>
      <c r="G111" s="20">
        <v>159.47999999999999</v>
      </c>
      <c r="H111" s="5">
        <v>44613.531377314815</v>
      </c>
      <c r="I111" s="120"/>
      <c r="J111" s="120" t="s">
        <v>130</v>
      </c>
      <c r="K111" s="20">
        <v>159.47999999999999</v>
      </c>
      <c r="L111" s="20">
        <v>0</v>
      </c>
      <c r="M111" s="5">
        <v>44613</v>
      </c>
    </row>
    <row r="112" spans="3:13" x14ac:dyDescent="0.25">
      <c r="F112" s="120" t="s">
        <v>407</v>
      </c>
      <c r="G112" s="20">
        <v>1918.27</v>
      </c>
      <c r="H112" s="5">
        <v>44613.532581018517</v>
      </c>
      <c r="I112" s="120"/>
      <c r="J112" s="120" t="s">
        <v>408</v>
      </c>
      <c r="K112" s="20">
        <v>1918.27</v>
      </c>
      <c r="L112" s="20">
        <v>0</v>
      </c>
      <c r="M112" s="5">
        <v>44613</v>
      </c>
    </row>
    <row r="113" spans="6:13" x14ac:dyDescent="0.25">
      <c r="F113" s="120" t="s">
        <v>409</v>
      </c>
      <c r="G113" s="20">
        <v>3224.86</v>
      </c>
      <c r="H113" s="5">
        <v>44613.53328703704</v>
      </c>
      <c r="I113" s="120"/>
      <c r="J113" s="120" t="s">
        <v>410</v>
      </c>
      <c r="K113" s="20">
        <v>3224.86</v>
      </c>
      <c r="L113" s="20">
        <v>1987.94</v>
      </c>
      <c r="M113" s="5">
        <v>44613</v>
      </c>
    </row>
    <row r="114" spans="6:13" x14ac:dyDescent="0.25">
      <c r="F114" s="120" t="s">
        <v>411</v>
      </c>
      <c r="G114" s="20">
        <v>215.5</v>
      </c>
      <c r="H114" s="5">
        <v>44613.534444444442</v>
      </c>
      <c r="I114" s="120"/>
      <c r="J114" s="120" t="s">
        <v>412</v>
      </c>
      <c r="K114" s="20">
        <v>215.5</v>
      </c>
      <c r="L114" s="20">
        <v>4640.29</v>
      </c>
      <c r="M114" s="5">
        <v>44613</v>
      </c>
    </row>
    <row r="115" spans="6:13" x14ac:dyDescent="0.25">
      <c r="F115" s="120" t="s">
        <v>413</v>
      </c>
      <c r="G115" s="20">
        <v>1810.73</v>
      </c>
      <c r="H115" s="5">
        <v>44613.666689814818</v>
      </c>
      <c r="I115" s="120"/>
      <c r="J115" s="120" t="s">
        <v>414</v>
      </c>
      <c r="K115" s="20">
        <v>1810.73</v>
      </c>
      <c r="L115" s="20">
        <v>0</v>
      </c>
      <c r="M115" s="5">
        <v>44613</v>
      </c>
    </row>
    <row r="116" spans="6:13" x14ac:dyDescent="0.25">
      <c r="F116" s="120"/>
      <c r="G116" s="120"/>
      <c r="H116" s="5"/>
      <c r="I116" s="120"/>
      <c r="J116" s="120" t="s">
        <v>415</v>
      </c>
      <c r="K116" s="20">
        <v>0</v>
      </c>
      <c r="L116" s="20">
        <v>239.96</v>
      </c>
      <c r="M116" s="5">
        <v>44613</v>
      </c>
    </row>
    <row r="117" spans="6:13" x14ac:dyDescent="0.25">
      <c r="F117" s="120" t="s">
        <v>416</v>
      </c>
      <c r="G117" s="20">
        <v>2974.44</v>
      </c>
      <c r="H117" s="5">
        <v>44614.163518518515</v>
      </c>
      <c r="I117" s="120"/>
      <c r="J117" s="120" t="s">
        <v>417</v>
      </c>
      <c r="K117" s="20">
        <v>2974.44</v>
      </c>
      <c r="L117" s="20">
        <v>0</v>
      </c>
      <c r="M117" s="5">
        <v>44614</v>
      </c>
    </row>
    <row r="118" spans="6:13" x14ac:dyDescent="0.25">
      <c r="F118" s="120" t="s">
        <v>418</v>
      </c>
      <c r="G118" s="20">
        <v>1113</v>
      </c>
      <c r="H118" s="5">
        <v>44614.163553240738</v>
      </c>
      <c r="I118" s="120"/>
      <c r="J118" s="120" t="s">
        <v>417</v>
      </c>
      <c r="K118" s="20">
        <v>1113</v>
      </c>
      <c r="L118" s="20">
        <v>0</v>
      </c>
      <c r="M118" s="5">
        <v>44614</v>
      </c>
    </row>
    <row r="119" spans="6:13" x14ac:dyDescent="0.25">
      <c r="F119" s="120" t="s">
        <v>419</v>
      </c>
      <c r="G119" s="20">
        <v>27.5</v>
      </c>
      <c r="H119" s="5">
        <v>44614.163564814815</v>
      </c>
      <c r="I119" s="120"/>
      <c r="J119" s="120" t="s">
        <v>417</v>
      </c>
      <c r="K119" s="20">
        <v>27.5</v>
      </c>
      <c r="L119" s="20">
        <v>0</v>
      </c>
      <c r="M119" s="5">
        <v>44614</v>
      </c>
    </row>
    <row r="120" spans="6:13" x14ac:dyDescent="0.25">
      <c r="F120" s="120" t="s">
        <v>420</v>
      </c>
      <c r="G120" s="20">
        <v>1960.74</v>
      </c>
      <c r="H120" s="5">
        <v>44614.397928240738</v>
      </c>
      <c r="I120" s="120"/>
      <c r="J120" s="120" t="s">
        <v>132</v>
      </c>
      <c r="K120" s="20">
        <v>1960.74</v>
      </c>
      <c r="L120" s="20">
        <v>0</v>
      </c>
      <c r="M120" s="5">
        <v>44614</v>
      </c>
    </row>
    <row r="121" spans="6:13" x14ac:dyDescent="0.25">
      <c r="F121" s="120" t="s">
        <v>421</v>
      </c>
      <c r="G121" s="20">
        <v>2988.63</v>
      </c>
      <c r="H121" s="5">
        <v>44614.3984375</v>
      </c>
      <c r="I121" s="120"/>
      <c r="J121" s="120" t="s">
        <v>130</v>
      </c>
      <c r="K121" s="20">
        <v>2988.63</v>
      </c>
      <c r="L121" s="20">
        <v>0</v>
      </c>
      <c r="M121" s="5">
        <v>44614</v>
      </c>
    </row>
    <row r="122" spans="6:13" x14ac:dyDescent="0.25">
      <c r="F122" s="120" t="s">
        <v>422</v>
      </c>
      <c r="G122" s="20">
        <v>194.49</v>
      </c>
      <c r="H122" s="5">
        <v>44614.399201388886</v>
      </c>
      <c r="I122" s="120"/>
      <c r="J122" s="120" t="s">
        <v>216</v>
      </c>
      <c r="K122" s="20">
        <v>194.49</v>
      </c>
      <c r="L122" s="20">
        <v>0</v>
      </c>
      <c r="M122" s="5">
        <v>44614</v>
      </c>
    </row>
    <row r="123" spans="6:13" x14ac:dyDescent="0.25">
      <c r="F123" s="120" t="s">
        <v>423</v>
      </c>
      <c r="G123" s="20">
        <v>1656.22</v>
      </c>
      <c r="H123" s="5">
        <v>44614.399537037039</v>
      </c>
      <c r="I123" s="120"/>
      <c r="J123" s="120" t="s">
        <v>188</v>
      </c>
      <c r="K123" s="20">
        <v>1656.22</v>
      </c>
      <c r="L123" s="20">
        <v>0</v>
      </c>
      <c r="M123" s="5">
        <v>44614</v>
      </c>
    </row>
    <row r="124" spans="6:13" x14ac:dyDescent="0.25">
      <c r="F124" s="120" t="s">
        <v>424</v>
      </c>
      <c r="G124" s="20">
        <v>4523.2</v>
      </c>
      <c r="H124" s="5">
        <v>44614.400046296294</v>
      </c>
      <c r="I124" s="120"/>
      <c r="J124" s="120" t="s">
        <v>236</v>
      </c>
      <c r="K124" s="20">
        <v>4523.2</v>
      </c>
      <c r="L124" s="20">
        <v>0</v>
      </c>
      <c r="M124" s="5">
        <v>44614</v>
      </c>
    </row>
    <row r="125" spans="6:13" x14ac:dyDescent="0.25">
      <c r="F125" s="120" t="s">
        <v>425</v>
      </c>
      <c r="G125" s="20">
        <v>256.98</v>
      </c>
      <c r="H125" s="5">
        <v>44614.610925925925</v>
      </c>
      <c r="I125" s="120"/>
      <c r="J125" s="120" t="s">
        <v>426</v>
      </c>
      <c r="K125" s="20">
        <v>256.98</v>
      </c>
      <c r="L125" s="20">
        <v>0</v>
      </c>
      <c r="M125" s="5">
        <v>44614</v>
      </c>
    </row>
    <row r="126" spans="6:13" x14ac:dyDescent="0.25">
      <c r="F126" s="120" t="s">
        <v>427</v>
      </c>
      <c r="G126" s="20">
        <v>189.96</v>
      </c>
      <c r="H126" s="5">
        <v>44614.619895833333</v>
      </c>
      <c r="I126" s="120"/>
      <c r="J126" s="120" t="s">
        <v>428</v>
      </c>
      <c r="K126" s="20">
        <v>189.96</v>
      </c>
      <c r="L126" s="20">
        <v>0</v>
      </c>
      <c r="M126" s="5">
        <v>44614</v>
      </c>
    </row>
    <row r="127" spans="6:13" x14ac:dyDescent="0.25">
      <c r="F127" s="120" t="s">
        <v>429</v>
      </c>
      <c r="G127" s="20">
        <v>119.17</v>
      </c>
      <c r="H127" s="5">
        <v>44614.620381944442</v>
      </c>
      <c r="I127" s="120"/>
      <c r="J127" s="120" t="s">
        <v>430</v>
      </c>
      <c r="K127" s="20">
        <v>119.17</v>
      </c>
      <c r="L127" s="20">
        <v>0</v>
      </c>
      <c r="M127" s="5">
        <v>44614</v>
      </c>
    </row>
    <row r="128" spans="6:13" x14ac:dyDescent="0.25">
      <c r="F128" s="120" t="s">
        <v>431</v>
      </c>
      <c r="G128" s="20">
        <v>419.41</v>
      </c>
      <c r="H128" s="5">
        <v>44614.621550925927</v>
      </c>
      <c r="I128" s="120"/>
      <c r="J128" s="120" t="s">
        <v>172</v>
      </c>
      <c r="K128" s="20">
        <v>419.41</v>
      </c>
      <c r="L128" s="20">
        <v>0</v>
      </c>
      <c r="M128" s="5">
        <v>44614</v>
      </c>
    </row>
    <row r="129" spans="6:13" x14ac:dyDescent="0.25">
      <c r="F129" s="120" t="s">
        <v>432</v>
      </c>
      <c r="G129" s="20">
        <v>118.63</v>
      </c>
      <c r="H129" s="5">
        <v>44614.623078703706</v>
      </c>
      <c r="I129" s="120"/>
      <c r="J129" s="120" t="s">
        <v>161</v>
      </c>
      <c r="K129" s="20">
        <v>118.63</v>
      </c>
      <c r="L129" s="20">
        <v>0</v>
      </c>
      <c r="M129" s="5">
        <v>44614</v>
      </c>
    </row>
    <row r="130" spans="6:13" x14ac:dyDescent="0.25">
      <c r="F130" s="120" t="s">
        <v>433</v>
      </c>
      <c r="G130" s="20">
        <v>481.61</v>
      </c>
      <c r="H130" s="5">
        <v>44614.623518518521</v>
      </c>
      <c r="I130" s="120"/>
      <c r="J130" s="120" t="s">
        <v>434</v>
      </c>
      <c r="K130" s="20">
        <v>481.61</v>
      </c>
      <c r="L130" s="20">
        <v>0</v>
      </c>
      <c r="M130" s="5">
        <v>44614</v>
      </c>
    </row>
    <row r="131" spans="6:13" x14ac:dyDescent="0.25">
      <c r="F131" s="120" t="s">
        <v>435</v>
      </c>
      <c r="G131" s="20">
        <v>174.92</v>
      </c>
      <c r="H131" s="5">
        <v>44614.62394675926</v>
      </c>
      <c r="I131" s="120"/>
      <c r="J131" s="120" t="s">
        <v>436</v>
      </c>
      <c r="K131" s="20">
        <v>174.92</v>
      </c>
      <c r="L131" s="20">
        <v>0</v>
      </c>
      <c r="M131" s="5">
        <v>44614</v>
      </c>
    </row>
    <row r="132" spans="6:13" x14ac:dyDescent="0.25">
      <c r="F132" s="120" t="s">
        <v>437</v>
      </c>
      <c r="G132" s="20">
        <v>169.49</v>
      </c>
      <c r="H132" s="5">
        <v>44614.626307870371</v>
      </c>
      <c r="I132" s="120"/>
      <c r="J132" s="120" t="s">
        <v>438</v>
      </c>
      <c r="K132" s="20">
        <v>169.49</v>
      </c>
      <c r="L132" s="20">
        <v>0</v>
      </c>
      <c r="M132" s="5">
        <v>44614</v>
      </c>
    </row>
    <row r="133" spans="6:13" x14ac:dyDescent="0.25">
      <c r="F133" s="120" t="s">
        <v>439</v>
      </c>
      <c r="G133" s="20">
        <v>92.84</v>
      </c>
      <c r="H133" s="5">
        <v>44614.626689814817</v>
      </c>
      <c r="I133" s="120"/>
      <c r="J133" s="120" t="s">
        <v>440</v>
      </c>
      <c r="K133" s="20">
        <v>92.84</v>
      </c>
      <c r="L133" s="20">
        <v>0</v>
      </c>
      <c r="M133" s="5">
        <v>44614</v>
      </c>
    </row>
    <row r="134" spans="6:13" x14ac:dyDescent="0.25">
      <c r="F134" s="120" t="s">
        <v>441</v>
      </c>
      <c r="G134" s="20">
        <v>458.43</v>
      </c>
      <c r="H134" s="5">
        <v>44614.627013888887</v>
      </c>
      <c r="I134" s="120"/>
      <c r="J134" s="120" t="s">
        <v>442</v>
      </c>
      <c r="K134" s="20">
        <v>458.43</v>
      </c>
      <c r="L134" s="20">
        <v>0</v>
      </c>
      <c r="M134" s="5">
        <v>44614</v>
      </c>
    </row>
    <row r="135" spans="6:13" x14ac:dyDescent="0.25">
      <c r="F135" s="120" t="s">
        <v>443</v>
      </c>
      <c r="G135" s="20">
        <v>3071.45</v>
      </c>
      <c r="H135" s="5">
        <v>44614.627418981479</v>
      </c>
      <c r="I135" s="120"/>
      <c r="J135" s="120" t="s">
        <v>444</v>
      </c>
      <c r="K135" s="20">
        <v>3071.45</v>
      </c>
      <c r="L135" s="20">
        <v>0</v>
      </c>
      <c r="M135" s="5">
        <v>44614</v>
      </c>
    </row>
    <row r="136" spans="6:13" x14ac:dyDescent="0.25">
      <c r="F136" s="120" t="s">
        <v>445</v>
      </c>
      <c r="G136" s="20">
        <v>1029.3599999999999</v>
      </c>
      <c r="H136" s="5">
        <v>44614.627812500003</v>
      </c>
      <c r="I136" s="120"/>
      <c r="J136" s="120" t="s">
        <v>205</v>
      </c>
      <c r="K136" s="20">
        <v>1029.3599999999999</v>
      </c>
      <c r="L136" s="20">
        <v>0</v>
      </c>
      <c r="M136" s="5">
        <v>44614</v>
      </c>
    </row>
    <row r="137" spans="6:13" x14ac:dyDescent="0.25">
      <c r="F137" s="120" t="s">
        <v>446</v>
      </c>
      <c r="G137" s="20">
        <v>1154.69</v>
      </c>
      <c r="H137" s="5">
        <v>44614.628229166665</v>
      </c>
      <c r="I137" s="120"/>
      <c r="J137" s="120" t="s">
        <v>447</v>
      </c>
      <c r="K137" s="20">
        <v>1154.69</v>
      </c>
      <c r="L137" s="20">
        <v>0</v>
      </c>
      <c r="M137" s="5">
        <v>44614</v>
      </c>
    </row>
    <row r="138" spans="6:13" x14ac:dyDescent="0.25">
      <c r="F138" s="120" t="s">
        <v>448</v>
      </c>
      <c r="G138" s="20">
        <v>514.24</v>
      </c>
      <c r="H138" s="5">
        <v>44614.628564814811</v>
      </c>
      <c r="I138" s="120"/>
      <c r="J138" s="120" t="s">
        <v>449</v>
      </c>
      <c r="K138" s="20">
        <v>514.24</v>
      </c>
      <c r="L138" s="20">
        <v>0</v>
      </c>
      <c r="M138" s="5">
        <v>44614</v>
      </c>
    </row>
    <row r="139" spans="6:13" x14ac:dyDescent="0.25">
      <c r="F139" s="120" t="s">
        <v>450</v>
      </c>
      <c r="G139" s="20">
        <v>622.91</v>
      </c>
      <c r="H139" s="5">
        <v>44614.628842592596</v>
      </c>
      <c r="I139" s="120"/>
      <c r="J139" s="120" t="s">
        <v>451</v>
      </c>
      <c r="K139" s="20">
        <v>622.91</v>
      </c>
      <c r="L139" s="20">
        <v>0</v>
      </c>
      <c r="M139" s="5">
        <v>44614</v>
      </c>
    </row>
    <row r="140" spans="6:13" x14ac:dyDescent="0.25">
      <c r="F140" s="120" t="s">
        <v>452</v>
      </c>
      <c r="G140" s="20">
        <v>360.11</v>
      </c>
      <c r="H140" s="5">
        <v>44614.629236111112</v>
      </c>
      <c r="I140" s="120"/>
      <c r="J140" s="120" t="s">
        <v>453</v>
      </c>
      <c r="K140" s="20">
        <v>360.11</v>
      </c>
      <c r="L140" s="20">
        <v>0</v>
      </c>
      <c r="M140" s="5">
        <v>44614</v>
      </c>
    </row>
    <row r="141" spans="6:13" x14ac:dyDescent="0.25">
      <c r="F141" s="120" t="s">
        <v>454</v>
      </c>
      <c r="G141" s="20">
        <v>200.34</v>
      </c>
      <c r="H141" s="5">
        <v>44614.629652777781</v>
      </c>
      <c r="I141" s="120"/>
      <c r="J141" s="120" t="s">
        <v>455</v>
      </c>
      <c r="K141" s="20">
        <v>200.34</v>
      </c>
      <c r="L141" s="20">
        <v>0</v>
      </c>
      <c r="M141" s="5">
        <v>44614</v>
      </c>
    </row>
    <row r="142" spans="6:13" x14ac:dyDescent="0.25">
      <c r="F142" s="120" t="s">
        <v>456</v>
      </c>
      <c r="G142" s="20">
        <v>374.69</v>
      </c>
      <c r="H142" s="5">
        <v>44614.630648148152</v>
      </c>
      <c r="I142" s="120"/>
      <c r="J142" s="120" t="s">
        <v>457</v>
      </c>
      <c r="K142" s="20">
        <v>374.69</v>
      </c>
      <c r="L142" s="20">
        <v>0</v>
      </c>
      <c r="M142" s="5">
        <v>44614</v>
      </c>
    </row>
    <row r="143" spans="6:13" x14ac:dyDescent="0.25">
      <c r="F143" s="120" t="s">
        <v>458</v>
      </c>
      <c r="G143" s="20">
        <v>387.46</v>
      </c>
      <c r="H143" s="5">
        <v>44614.631284722222</v>
      </c>
      <c r="I143" s="120"/>
      <c r="J143" s="120" t="s">
        <v>459</v>
      </c>
      <c r="K143" s="20">
        <v>387.46</v>
      </c>
      <c r="L143" s="20">
        <v>0</v>
      </c>
      <c r="M143" s="5">
        <v>44614</v>
      </c>
    </row>
    <row r="144" spans="6:13" x14ac:dyDescent="0.25">
      <c r="F144" s="120" t="s">
        <v>460</v>
      </c>
      <c r="G144" s="20">
        <v>342.22</v>
      </c>
      <c r="H144" s="5">
        <v>44614.631597222222</v>
      </c>
      <c r="I144" s="120"/>
      <c r="J144" s="120" t="s">
        <v>461</v>
      </c>
      <c r="K144" s="20">
        <v>342.22</v>
      </c>
      <c r="L144" s="20">
        <v>0</v>
      </c>
      <c r="M144" s="5">
        <v>44614</v>
      </c>
    </row>
    <row r="145" spans="6:13" x14ac:dyDescent="0.25">
      <c r="F145" s="120" t="s">
        <v>462</v>
      </c>
      <c r="G145" s="20">
        <v>227.57</v>
      </c>
      <c r="H145" s="5">
        <v>44614.635092592594</v>
      </c>
      <c r="I145" s="120"/>
      <c r="J145" s="120" t="s">
        <v>463</v>
      </c>
      <c r="K145" s="20">
        <v>227.57</v>
      </c>
      <c r="L145" s="20">
        <v>0</v>
      </c>
      <c r="M145" s="5">
        <v>44614</v>
      </c>
    </row>
    <row r="146" spans="6:13" x14ac:dyDescent="0.25">
      <c r="F146" s="120" t="s">
        <v>464</v>
      </c>
      <c r="G146" s="20">
        <v>251.86</v>
      </c>
      <c r="H146" s="5">
        <v>44614.63585648148</v>
      </c>
      <c r="I146" s="120"/>
      <c r="J146" s="120" t="s">
        <v>465</v>
      </c>
      <c r="K146" s="20">
        <v>251.86</v>
      </c>
      <c r="L146" s="20">
        <v>0</v>
      </c>
      <c r="M146" s="5">
        <v>44614</v>
      </c>
    </row>
    <row r="147" spans="6:13" x14ac:dyDescent="0.25">
      <c r="F147" s="120" t="s">
        <v>466</v>
      </c>
      <c r="G147" s="20">
        <v>428.03</v>
      </c>
      <c r="H147" s="5">
        <v>44614.636250000003</v>
      </c>
      <c r="I147" s="120"/>
      <c r="J147" s="120" t="s">
        <v>467</v>
      </c>
      <c r="K147" s="20">
        <v>428.03</v>
      </c>
      <c r="L147" s="20">
        <v>0</v>
      </c>
      <c r="M147" s="5">
        <v>44614</v>
      </c>
    </row>
    <row r="148" spans="6:13" x14ac:dyDescent="0.25">
      <c r="F148" s="120" t="s">
        <v>468</v>
      </c>
      <c r="G148" s="20">
        <v>224.94</v>
      </c>
      <c r="H148" s="5">
        <v>44614.636712962965</v>
      </c>
      <c r="I148" s="120"/>
      <c r="J148" s="120" t="s">
        <v>469</v>
      </c>
      <c r="K148" s="20">
        <v>224.94</v>
      </c>
      <c r="L148" s="20">
        <v>0</v>
      </c>
      <c r="M148" s="5">
        <v>44614</v>
      </c>
    </row>
    <row r="149" spans="6:13" x14ac:dyDescent="0.25">
      <c r="F149" s="120" t="s">
        <v>470</v>
      </c>
      <c r="G149" s="20">
        <v>527.23</v>
      </c>
      <c r="H149" s="5">
        <v>44614.63722222222</v>
      </c>
      <c r="I149" s="120"/>
      <c r="J149" s="120" t="s">
        <v>471</v>
      </c>
      <c r="K149" s="20">
        <v>527.23</v>
      </c>
      <c r="L149" s="20">
        <v>0</v>
      </c>
      <c r="M149" s="5">
        <v>44614</v>
      </c>
    </row>
    <row r="150" spans="6:13" x14ac:dyDescent="0.25">
      <c r="F150" s="120" t="s">
        <v>472</v>
      </c>
      <c r="G150" s="20">
        <v>347.5</v>
      </c>
      <c r="H150" s="5">
        <v>44614.667511574073</v>
      </c>
      <c r="I150" s="120"/>
      <c r="J150" s="120" t="s">
        <v>473</v>
      </c>
      <c r="K150" s="20">
        <v>347.5</v>
      </c>
      <c r="L150" s="20">
        <v>0</v>
      </c>
      <c r="M150" s="5">
        <v>44614</v>
      </c>
    </row>
    <row r="151" spans="6:13" x14ac:dyDescent="0.25">
      <c r="F151" s="120" t="s">
        <v>474</v>
      </c>
      <c r="G151" s="20">
        <v>18642.509999999998</v>
      </c>
      <c r="H151" s="5">
        <v>44614.675578703704</v>
      </c>
      <c r="I151" s="120"/>
      <c r="J151" s="120" t="s">
        <v>475</v>
      </c>
      <c r="K151" s="20">
        <v>18642.509999999998</v>
      </c>
      <c r="L151" s="20">
        <v>0</v>
      </c>
      <c r="M151" s="5">
        <v>44614</v>
      </c>
    </row>
    <row r="152" spans="6:13" x14ac:dyDescent="0.25">
      <c r="F152" s="120"/>
      <c r="G152" s="120"/>
      <c r="H152" s="5"/>
      <c r="I152" s="120"/>
      <c r="J152" s="120" t="s">
        <v>182</v>
      </c>
      <c r="K152" s="20">
        <v>0</v>
      </c>
      <c r="L152" s="20">
        <v>740.7</v>
      </c>
      <c r="M152" s="5">
        <v>44614</v>
      </c>
    </row>
    <row r="153" spans="6:13" x14ac:dyDescent="0.25">
      <c r="F153" s="120" t="s">
        <v>476</v>
      </c>
      <c r="G153" s="20">
        <v>956.94</v>
      </c>
      <c r="H153" s="5">
        <v>44620.931481481479</v>
      </c>
      <c r="I153" s="120"/>
      <c r="J153" s="120" t="s">
        <v>132</v>
      </c>
      <c r="K153" s="20">
        <v>956.94</v>
      </c>
      <c r="L153" s="20">
        <v>0</v>
      </c>
      <c r="M153" s="5">
        <v>44620</v>
      </c>
    </row>
    <row r="154" spans="6:13" x14ac:dyDescent="0.25">
      <c r="F154" s="120" t="s">
        <v>477</v>
      </c>
      <c r="G154" s="20">
        <v>1043.3800000000001</v>
      </c>
      <c r="H154" s="5">
        <v>44620.933287037034</v>
      </c>
      <c r="I154" s="120"/>
      <c r="J154" s="120" t="s">
        <v>478</v>
      </c>
      <c r="K154" s="20">
        <v>1043.3800000000001</v>
      </c>
      <c r="L154" s="20">
        <v>0</v>
      </c>
      <c r="M154" s="5">
        <v>44620</v>
      </c>
    </row>
    <row r="155" spans="6:13" x14ac:dyDescent="0.25">
      <c r="F155" s="120" t="s">
        <v>479</v>
      </c>
      <c r="G155" s="20">
        <v>2106.2800000000002</v>
      </c>
      <c r="H155" s="5">
        <v>44620.934398148151</v>
      </c>
      <c r="I155" s="120"/>
      <c r="J155" s="120" t="s">
        <v>132</v>
      </c>
      <c r="K155" s="20">
        <v>2106.2800000000002</v>
      </c>
      <c r="L155" s="20">
        <v>0</v>
      </c>
      <c r="M155" s="5">
        <v>44620</v>
      </c>
    </row>
    <row r="156" spans="6:13" x14ac:dyDescent="0.25">
      <c r="F156" s="120" t="s">
        <v>480</v>
      </c>
      <c r="G156" s="20">
        <v>110.52</v>
      </c>
      <c r="H156" s="5">
        <v>44620.934895833336</v>
      </c>
      <c r="I156" s="120"/>
      <c r="J156" s="120" t="s">
        <v>149</v>
      </c>
      <c r="K156" s="20">
        <v>110.52</v>
      </c>
      <c r="L156" s="20">
        <v>0</v>
      </c>
      <c r="M156" s="5">
        <v>44620</v>
      </c>
    </row>
    <row r="157" spans="6:13" x14ac:dyDescent="0.25">
      <c r="F157" s="120" t="s">
        <v>481</v>
      </c>
      <c r="G157" s="20">
        <v>3327.53</v>
      </c>
      <c r="H157" s="5">
        <v>44621.16333333333</v>
      </c>
      <c r="I157" s="120"/>
      <c r="J157" s="120" t="s">
        <v>482</v>
      </c>
      <c r="K157" s="20">
        <v>3327.53</v>
      </c>
      <c r="L157" s="20">
        <v>0</v>
      </c>
      <c r="M157" s="5">
        <v>44621</v>
      </c>
    </row>
    <row r="158" spans="6:13" x14ac:dyDescent="0.25">
      <c r="F158" s="120" t="s">
        <v>483</v>
      </c>
      <c r="G158" s="20">
        <v>366.87</v>
      </c>
      <c r="H158" s="5">
        <v>44621.163414351853</v>
      </c>
      <c r="I158" s="120"/>
      <c r="J158" s="120" t="s">
        <v>482</v>
      </c>
      <c r="K158" s="20">
        <v>366.87</v>
      </c>
      <c r="L158" s="20">
        <v>0</v>
      </c>
      <c r="M158" s="5">
        <v>44621</v>
      </c>
    </row>
    <row r="159" spans="6:13" x14ac:dyDescent="0.25">
      <c r="F159" s="120" t="s">
        <v>485</v>
      </c>
      <c r="G159" s="20">
        <v>3646.62</v>
      </c>
      <c r="H159" s="5">
        <v>44621.738576388889</v>
      </c>
      <c r="I159" s="120"/>
      <c r="J159" s="120" t="s">
        <v>240</v>
      </c>
      <c r="K159" s="20">
        <v>3646.62</v>
      </c>
      <c r="L159" s="20">
        <v>0</v>
      </c>
      <c r="M159" s="5">
        <v>44621</v>
      </c>
    </row>
    <row r="160" spans="6:13" x14ac:dyDescent="0.25">
      <c r="F160" s="120" t="s">
        <v>486</v>
      </c>
      <c r="G160" s="20">
        <v>3078.6</v>
      </c>
      <c r="H160" s="5">
        <v>44621.739016203705</v>
      </c>
      <c r="I160" s="120"/>
      <c r="J160" s="120" t="s">
        <v>236</v>
      </c>
      <c r="K160" s="20">
        <v>3078.6</v>
      </c>
      <c r="L160" s="20">
        <v>0</v>
      </c>
      <c r="M160" s="5">
        <v>44621</v>
      </c>
    </row>
    <row r="161" spans="6:13" x14ac:dyDescent="0.25">
      <c r="F161" s="120" t="s">
        <v>487</v>
      </c>
      <c r="G161" s="20">
        <v>922.82</v>
      </c>
      <c r="H161" s="5">
        <v>44621.739259259259</v>
      </c>
      <c r="I161" s="120"/>
      <c r="J161" s="120" t="s">
        <v>188</v>
      </c>
      <c r="K161" s="20">
        <v>922.82</v>
      </c>
      <c r="L161" s="20">
        <v>0</v>
      </c>
      <c r="M161" s="5">
        <v>44621</v>
      </c>
    </row>
    <row r="162" spans="6:13" x14ac:dyDescent="0.25">
      <c r="F162" s="120" t="s">
        <v>488</v>
      </c>
      <c r="G162" s="20">
        <v>4536.07</v>
      </c>
      <c r="H162" s="5">
        <v>44621.739629629628</v>
      </c>
      <c r="I162" s="120"/>
      <c r="J162" s="120" t="s">
        <v>216</v>
      </c>
      <c r="K162" s="20">
        <v>4536.07</v>
      </c>
      <c r="L162" s="20">
        <v>0</v>
      </c>
      <c r="M162" s="5">
        <v>44621</v>
      </c>
    </row>
    <row r="163" spans="6:13" x14ac:dyDescent="0.25">
      <c r="F163" s="120" t="s">
        <v>489</v>
      </c>
      <c r="G163" s="20">
        <v>16.98</v>
      </c>
      <c r="H163" s="5">
        <v>44621.739942129629</v>
      </c>
      <c r="I163" s="120"/>
      <c r="J163" s="120" t="s">
        <v>134</v>
      </c>
      <c r="K163" s="20">
        <v>16.98</v>
      </c>
      <c r="L163" s="20">
        <v>0</v>
      </c>
      <c r="M163" s="5">
        <v>44621</v>
      </c>
    </row>
    <row r="164" spans="6:13" x14ac:dyDescent="0.25">
      <c r="F164" s="120" t="s">
        <v>490</v>
      </c>
      <c r="G164" s="20">
        <v>28.99</v>
      </c>
      <c r="H164" s="5">
        <v>44626.161956018521</v>
      </c>
      <c r="I164" s="120"/>
      <c r="J164" s="120" t="s">
        <v>491</v>
      </c>
      <c r="K164" s="20">
        <v>28.99</v>
      </c>
      <c r="L164" s="20">
        <v>0</v>
      </c>
      <c r="M164" s="5">
        <v>44626</v>
      </c>
    </row>
    <row r="165" spans="6:13" x14ac:dyDescent="0.25">
      <c r="F165" s="120" t="s">
        <v>492</v>
      </c>
      <c r="G165" s="20">
        <v>288.76</v>
      </c>
      <c r="H165" s="5">
        <v>44626.497384259259</v>
      </c>
      <c r="I165" s="120"/>
      <c r="J165" s="120" t="s">
        <v>132</v>
      </c>
      <c r="K165" s="20">
        <v>288.76</v>
      </c>
      <c r="L165" s="20">
        <v>0</v>
      </c>
      <c r="M165" s="5">
        <v>44626</v>
      </c>
    </row>
    <row r="166" spans="6:13" x14ac:dyDescent="0.25">
      <c r="F166" s="120" t="s">
        <v>493</v>
      </c>
      <c r="G166" s="20">
        <v>131.58000000000001</v>
      </c>
      <c r="H166" s="5">
        <v>44626.502418981479</v>
      </c>
      <c r="I166" s="120"/>
      <c r="J166" s="120" t="s">
        <v>494</v>
      </c>
      <c r="K166" s="20">
        <v>131.58000000000001</v>
      </c>
      <c r="L166" s="20">
        <v>0</v>
      </c>
      <c r="M166" s="5">
        <v>44626</v>
      </c>
    </row>
    <row r="167" spans="6:13" x14ac:dyDescent="0.25">
      <c r="F167" s="120" t="s">
        <v>495</v>
      </c>
      <c r="G167" s="20">
        <v>1287.9000000000001</v>
      </c>
      <c r="H167" s="5">
        <v>44626.505555555559</v>
      </c>
      <c r="I167" s="120"/>
      <c r="J167" s="120" t="s">
        <v>132</v>
      </c>
      <c r="K167" s="20">
        <v>1287.9000000000001</v>
      </c>
      <c r="L167" s="20">
        <v>0</v>
      </c>
      <c r="M167" s="5">
        <v>44626</v>
      </c>
    </row>
    <row r="168" spans="6:13" x14ac:dyDescent="0.25">
      <c r="F168" s="120" t="s">
        <v>496</v>
      </c>
      <c r="G168" s="20">
        <v>725.94</v>
      </c>
      <c r="H168" s="5">
        <v>44626.505960648145</v>
      </c>
      <c r="I168" s="120"/>
      <c r="J168" s="120" t="s">
        <v>130</v>
      </c>
      <c r="K168" s="20">
        <v>725.94</v>
      </c>
      <c r="L168" s="20">
        <v>0</v>
      </c>
      <c r="M168" s="5">
        <v>44626</v>
      </c>
    </row>
    <row r="169" spans="6:13" x14ac:dyDescent="0.25">
      <c r="F169" s="120" t="s">
        <v>497</v>
      </c>
      <c r="G169" s="20">
        <v>131.58000000000001</v>
      </c>
      <c r="H169" s="5">
        <v>44626.506886574076</v>
      </c>
      <c r="I169" s="120"/>
      <c r="J169" s="120" t="s">
        <v>494</v>
      </c>
      <c r="K169" s="20">
        <v>131.58000000000001</v>
      </c>
      <c r="L169" s="20">
        <v>0</v>
      </c>
      <c r="M169" s="5">
        <v>44626</v>
      </c>
    </row>
    <row r="170" spans="6:13" x14ac:dyDescent="0.25">
      <c r="F170" s="120" t="s">
        <v>498</v>
      </c>
      <c r="G170" s="20">
        <v>2153.2800000000002</v>
      </c>
      <c r="H170" s="5">
        <v>44626.507604166669</v>
      </c>
      <c r="I170" s="120"/>
      <c r="J170" s="120" t="s">
        <v>130</v>
      </c>
      <c r="K170" s="20">
        <v>2153.2800000000002</v>
      </c>
      <c r="L170" s="20">
        <v>0</v>
      </c>
      <c r="M170" s="5">
        <v>44626</v>
      </c>
    </row>
    <row r="171" spans="6:13" x14ac:dyDescent="0.25">
      <c r="F171" s="120" t="s">
        <v>499</v>
      </c>
      <c r="G171" s="20">
        <v>975</v>
      </c>
      <c r="H171" s="5">
        <v>44627.162303240744</v>
      </c>
      <c r="I171" s="120"/>
      <c r="J171" s="120" t="s">
        <v>500</v>
      </c>
      <c r="K171" s="20">
        <v>975</v>
      </c>
      <c r="L171" s="20">
        <v>0</v>
      </c>
      <c r="M171" s="5">
        <v>44627</v>
      </c>
    </row>
    <row r="172" spans="6:13" x14ac:dyDescent="0.25">
      <c r="F172" s="120" t="s">
        <v>501</v>
      </c>
      <c r="G172" s="20">
        <v>325</v>
      </c>
      <c r="H172" s="5">
        <v>44627.162314814814</v>
      </c>
      <c r="I172" s="120"/>
      <c r="J172" s="120" t="s">
        <v>500</v>
      </c>
      <c r="K172" s="20">
        <v>325</v>
      </c>
      <c r="L172" s="20">
        <v>0</v>
      </c>
      <c r="M172" s="5">
        <v>44627</v>
      </c>
    </row>
    <row r="173" spans="6:13" x14ac:dyDescent="0.25">
      <c r="F173" s="120" t="s">
        <v>502</v>
      </c>
      <c r="G173" s="20">
        <v>2539.52</v>
      </c>
      <c r="H173" s="5">
        <v>44628.163587962961</v>
      </c>
      <c r="I173" s="120"/>
      <c r="J173" s="120" t="s">
        <v>503</v>
      </c>
      <c r="K173" s="20">
        <v>2539.52</v>
      </c>
      <c r="L173" s="20">
        <v>0</v>
      </c>
      <c r="M173" s="5">
        <v>44628</v>
      </c>
    </row>
    <row r="174" spans="6:13" x14ac:dyDescent="0.25">
      <c r="F174" s="120" t="s">
        <v>504</v>
      </c>
      <c r="G174" s="20">
        <v>54.99</v>
      </c>
      <c r="H174" s="5">
        <v>44628.163657407407</v>
      </c>
      <c r="I174" s="120"/>
      <c r="J174" s="120" t="s">
        <v>503</v>
      </c>
      <c r="K174" s="20">
        <v>54.99</v>
      </c>
      <c r="L174" s="20">
        <v>0</v>
      </c>
      <c r="M174" s="5">
        <v>44628</v>
      </c>
    </row>
    <row r="175" spans="6:13" x14ac:dyDescent="0.25">
      <c r="F175" s="120" t="s">
        <v>505</v>
      </c>
      <c r="G175" s="20">
        <v>143.97</v>
      </c>
      <c r="H175" s="5">
        <v>44628.550543981481</v>
      </c>
      <c r="I175" s="120"/>
      <c r="J175" s="120" t="s">
        <v>506</v>
      </c>
      <c r="K175" s="20">
        <v>143.97</v>
      </c>
      <c r="L175" s="20">
        <v>0</v>
      </c>
      <c r="M175" s="5">
        <v>44628</v>
      </c>
    </row>
    <row r="176" spans="6:13" x14ac:dyDescent="0.25">
      <c r="F176" s="120" t="s">
        <v>507</v>
      </c>
      <c r="G176" s="20">
        <v>390.44</v>
      </c>
      <c r="H176" s="5">
        <v>44629.820740740739</v>
      </c>
      <c r="I176" s="120"/>
      <c r="J176" s="120" t="s">
        <v>132</v>
      </c>
      <c r="K176" s="20">
        <v>390.44</v>
      </c>
      <c r="L176" s="20">
        <v>0</v>
      </c>
      <c r="M176" s="5">
        <v>44629</v>
      </c>
    </row>
    <row r="177" spans="6:13" x14ac:dyDescent="0.25">
      <c r="F177" s="120" t="s">
        <v>508</v>
      </c>
      <c r="G177" s="20">
        <v>218.47</v>
      </c>
      <c r="H177" s="5">
        <v>44629.821527777778</v>
      </c>
      <c r="I177" s="120"/>
      <c r="J177" s="120" t="s">
        <v>130</v>
      </c>
      <c r="K177" s="20">
        <v>218.47</v>
      </c>
      <c r="L177" s="20">
        <v>0</v>
      </c>
      <c r="M177" s="5">
        <v>44629</v>
      </c>
    </row>
    <row r="178" spans="6:13" x14ac:dyDescent="0.25">
      <c r="F178" s="120" t="s">
        <v>509</v>
      </c>
      <c r="G178" s="20">
        <v>4852.1899999999996</v>
      </c>
      <c r="H178" s="5">
        <v>44629.822743055556</v>
      </c>
      <c r="I178" s="120"/>
      <c r="J178" s="120" t="s">
        <v>216</v>
      </c>
      <c r="K178" s="20">
        <v>4852.1899999999996</v>
      </c>
      <c r="L178" s="20">
        <v>0</v>
      </c>
      <c r="M178" s="5">
        <v>44629</v>
      </c>
    </row>
    <row r="179" spans="6:13" x14ac:dyDescent="0.25">
      <c r="F179" s="120" t="s">
        <v>510</v>
      </c>
      <c r="G179" s="20">
        <v>26.97</v>
      </c>
      <c r="H179" s="5">
        <v>44629.89230324074</v>
      </c>
      <c r="I179" s="120"/>
      <c r="J179" s="120" t="s">
        <v>511</v>
      </c>
      <c r="K179" s="20">
        <v>26.97</v>
      </c>
      <c r="L179" s="20">
        <v>0</v>
      </c>
      <c r="M179" s="5">
        <v>44629</v>
      </c>
    </row>
    <row r="180" spans="6:13" x14ac:dyDescent="0.25">
      <c r="F180" s="120"/>
      <c r="G180" s="120"/>
      <c r="H180" s="5"/>
      <c r="I180" s="120"/>
      <c r="J180" s="120" t="s">
        <v>512</v>
      </c>
      <c r="K180" s="20">
        <v>0</v>
      </c>
      <c r="L180" s="20">
        <v>9576.31</v>
      </c>
      <c r="M180" s="5">
        <v>44629</v>
      </c>
    </row>
    <row r="181" spans="6:13" x14ac:dyDescent="0.25">
      <c r="F181" s="120" t="s">
        <v>513</v>
      </c>
      <c r="G181" s="20">
        <v>601.76</v>
      </c>
      <c r="H181" s="5">
        <v>44630.727094907408</v>
      </c>
      <c r="I181" s="120"/>
      <c r="J181" s="120" t="s">
        <v>188</v>
      </c>
      <c r="K181" s="20">
        <v>601.76</v>
      </c>
      <c r="L181" s="20">
        <v>0</v>
      </c>
      <c r="M181" s="5">
        <v>44630</v>
      </c>
    </row>
    <row r="182" spans="6:13" x14ac:dyDescent="0.25">
      <c r="F182" s="120" t="s">
        <v>514</v>
      </c>
      <c r="G182" s="20">
        <v>4513.45</v>
      </c>
      <c r="H182" s="5">
        <v>44630.727916666663</v>
      </c>
      <c r="I182" s="120"/>
      <c r="J182" s="120" t="s">
        <v>236</v>
      </c>
      <c r="K182" s="20">
        <v>4513.45</v>
      </c>
      <c r="L182" s="20">
        <v>0</v>
      </c>
      <c r="M182" s="5">
        <v>44630</v>
      </c>
    </row>
    <row r="183" spans="6:13" x14ac:dyDescent="0.25">
      <c r="F183" s="120" t="s">
        <v>515</v>
      </c>
      <c r="G183" s="20">
        <v>214.46</v>
      </c>
      <c r="H183" s="5">
        <v>44631.517175925925</v>
      </c>
      <c r="I183" s="120"/>
      <c r="J183" s="120" t="s">
        <v>516</v>
      </c>
      <c r="K183" s="20">
        <v>214.46</v>
      </c>
      <c r="L183" s="20">
        <v>0</v>
      </c>
      <c r="M183" s="5">
        <v>44631</v>
      </c>
    </row>
    <row r="184" spans="6:13" x14ac:dyDescent="0.25">
      <c r="F184" s="120" t="s">
        <v>517</v>
      </c>
      <c r="G184" s="20">
        <v>1206.1199999999999</v>
      </c>
      <c r="H184" s="5">
        <v>44635.162974537037</v>
      </c>
      <c r="I184" s="120"/>
      <c r="J184" s="120" t="s">
        <v>518</v>
      </c>
      <c r="K184" s="20">
        <v>1206.1199999999999</v>
      </c>
      <c r="L184" s="20">
        <v>0</v>
      </c>
      <c r="M184" s="5">
        <v>44635</v>
      </c>
    </row>
    <row r="185" spans="6:13" x14ac:dyDescent="0.25">
      <c r="F185" s="120" t="s">
        <v>519</v>
      </c>
      <c r="G185" s="20">
        <v>4828.83</v>
      </c>
      <c r="H185" s="5">
        <v>44636.553784722222</v>
      </c>
      <c r="I185" s="120"/>
      <c r="J185" s="120" t="s">
        <v>520</v>
      </c>
      <c r="K185" s="20">
        <v>4828.83</v>
      </c>
      <c r="L185" s="20">
        <v>2603.0300000000002</v>
      </c>
      <c r="M185" s="5">
        <v>44636</v>
      </c>
    </row>
    <row r="186" spans="6:13" x14ac:dyDescent="0.25">
      <c r="F186" s="120" t="s">
        <v>521</v>
      </c>
      <c r="G186" s="20">
        <v>2050.59</v>
      </c>
      <c r="H186" s="5">
        <v>44636.55909722222</v>
      </c>
      <c r="I186" s="120"/>
      <c r="J186" s="120" t="s">
        <v>522</v>
      </c>
      <c r="K186" s="20">
        <v>2050.59</v>
      </c>
      <c r="L186" s="20">
        <v>0</v>
      </c>
      <c r="M186" s="5">
        <v>44636</v>
      </c>
    </row>
    <row r="187" spans="6:13" x14ac:dyDescent="0.25">
      <c r="F187" s="120" t="s">
        <v>523</v>
      </c>
      <c r="G187" s="20">
        <v>2018.88</v>
      </c>
      <c r="H187" s="5">
        <v>44636.559756944444</v>
      </c>
      <c r="I187" s="120"/>
      <c r="J187" s="120" t="s">
        <v>380</v>
      </c>
      <c r="K187" s="20">
        <v>2018.88</v>
      </c>
      <c r="L187" s="20">
        <v>0</v>
      </c>
      <c r="M187" s="5">
        <v>44636</v>
      </c>
    </row>
    <row r="188" spans="6:13" x14ac:dyDescent="0.25">
      <c r="F188" s="120" t="s">
        <v>524</v>
      </c>
      <c r="G188" s="20">
        <v>239.96</v>
      </c>
      <c r="H188" s="5">
        <v>44636.611284722225</v>
      </c>
      <c r="I188" s="120"/>
      <c r="J188" s="120" t="s">
        <v>525</v>
      </c>
      <c r="K188" s="20">
        <v>239.96</v>
      </c>
      <c r="L188" s="20">
        <v>0</v>
      </c>
      <c r="M188" s="5">
        <v>44636</v>
      </c>
    </row>
    <row r="189" spans="6:13" x14ac:dyDescent="0.25">
      <c r="F189" s="120" t="s">
        <v>526</v>
      </c>
      <c r="G189" s="20">
        <v>0</v>
      </c>
      <c r="H189" s="5">
        <v>44637.479247685187</v>
      </c>
      <c r="I189" s="120"/>
      <c r="J189" s="120" t="s">
        <v>527</v>
      </c>
      <c r="K189" s="20">
        <v>0</v>
      </c>
      <c r="L189" s="20"/>
      <c r="M189" s="5">
        <v>44637</v>
      </c>
    </row>
    <row r="190" spans="6:13" x14ac:dyDescent="0.25">
      <c r="F190" s="120" t="s">
        <v>528</v>
      </c>
      <c r="G190" s="20">
        <v>691.63</v>
      </c>
      <c r="H190" s="5">
        <v>44638.484629629631</v>
      </c>
      <c r="I190" s="120"/>
      <c r="J190" s="120" t="s">
        <v>132</v>
      </c>
      <c r="K190" s="20">
        <v>691.63</v>
      </c>
      <c r="L190" s="20">
        <v>0</v>
      </c>
      <c r="M190" s="5">
        <v>44638</v>
      </c>
    </row>
    <row r="191" spans="6:13" x14ac:dyDescent="0.25">
      <c r="F191" s="120" t="s">
        <v>529</v>
      </c>
      <c r="G191" s="20">
        <v>607.46</v>
      </c>
      <c r="H191" s="5">
        <v>44638.485034722224</v>
      </c>
      <c r="I191" s="120"/>
      <c r="J191" s="120" t="s">
        <v>130</v>
      </c>
      <c r="K191" s="20">
        <v>607.46</v>
      </c>
      <c r="L191" s="20">
        <v>0</v>
      </c>
      <c r="M191" s="5">
        <v>44638</v>
      </c>
    </row>
    <row r="192" spans="6:13" x14ac:dyDescent="0.25">
      <c r="F192" s="120" t="s">
        <v>530</v>
      </c>
      <c r="G192" s="20">
        <v>2868.44</v>
      </c>
      <c r="H192" s="5">
        <v>44638.485405092593</v>
      </c>
      <c r="I192" s="120"/>
      <c r="J192" s="120" t="s">
        <v>531</v>
      </c>
      <c r="K192" s="20">
        <v>2868.44</v>
      </c>
      <c r="L192" s="20">
        <v>0</v>
      </c>
      <c r="M192" s="5">
        <v>44638</v>
      </c>
    </row>
    <row r="193" spans="6:13" x14ac:dyDescent="0.25">
      <c r="F193" s="120" t="s">
        <v>532</v>
      </c>
      <c r="G193" s="20">
        <v>2997.19</v>
      </c>
      <c r="H193" s="5">
        <v>44638.486226851855</v>
      </c>
      <c r="I193" s="120"/>
      <c r="J193" s="120" t="s">
        <v>533</v>
      </c>
      <c r="K193" s="20">
        <v>2997.19</v>
      </c>
      <c r="L193" s="20">
        <v>0</v>
      </c>
      <c r="M193" s="5">
        <v>44638</v>
      </c>
    </row>
    <row r="194" spans="6:13" x14ac:dyDescent="0.25">
      <c r="F194" s="120" t="s">
        <v>534</v>
      </c>
      <c r="G194" s="20">
        <v>458.74</v>
      </c>
      <c r="H194" s="5">
        <v>44638.486678240741</v>
      </c>
      <c r="I194" s="120"/>
      <c r="J194" s="120" t="s">
        <v>188</v>
      </c>
      <c r="K194" s="20">
        <v>458.74</v>
      </c>
      <c r="L194" s="20">
        <v>0</v>
      </c>
      <c r="M194" s="5">
        <v>44638</v>
      </c>
    </row>
    <row r="195" spans="6:13" x14ac:dyDescent="0.25">
      <c r="F195" s="120" t="s">
        <v>535</v>
      </c>
      <c r="G195" s="20">
        <v>1225.8</v>
      </c>
      <c r="H195" s="5">
        <v>44638.487037037034</v>
      </c>
      <c r="I195" s="120"/>
      <c r="J195" s="120" t="s">
        <v>536</v>
      </c>
      <c r="K195" s="20">
        <v>1225.8</v>
      </c>
      <c r="L195" s="20">
        <v>0</v>
      </c>
      <c r="M195" s="5">
        <v>44638</v>
      </c>
    </row>
    <row r="196" spans="6:13" x14ac:dyDescent="0.25">
      <c r="F196" s="120" t="s">
        <v>537</v>
      </c>
      <c r="G196" s="20">
        <v>4713.76</v>
      </c>
      <c r="H196" s="5">
        <v>44638.487638888888</v>
      </c>
      <c r="I196" s="120"/>
      <c r="J196" s="120" t="s">
        <v>236</v>
      </c>
      <c r="K196" s="20">
        <v>4713.76</v>
      </c>
      <c r="L196" s="20">
        <v>0</v>
      </c>
      <c r="M196" s="5">
        <v>44638</v>
      </c>
    </row>
    <row r="197" spans="6:13" x14ac:dyDescent="0.25">
      <c r="F197" s="120" t="s">
        <v>538</v>
      </c>
      <c r="G197" s="20">
        <v>912.85</v>
      </c>
      <c r="H197" s="5">
        <v>44638.488275462965</v>
      </c>
      <c r="I197" s="120"/>
      <c r="J197" s="120" t="s">
        <v>539</v>
      </c>
      <c r="K197" s="20">
        <v>912.85</v>
      </c>
      <c r="L197" s="20">
        <v>0</v>
      </c>
      <c r="M197" s="5">
        <v>44638</v>
      </c>
    </row>
    <row r="198" spans="6:13" x14ac:dyDescent="0.25">
      <c r="F198" s="120" t="s">
        <v>540</v>
      </c>
      <c r="G198" s="20">
        <v>551.46</v>
      </c>
      <c r="H198" s="5">
        <v>44638.488645833335</v>
      </c>
      <c r="I198" s="120"/>
      <c r="J198" s="120" t="s">
        <v>541</v>
      </c>
      <c r="K198" s="20">
        <v>551.46</v>
      </c>
      <c r="L198" s="20">
        <v>0</v>
      </c>
      <c r="M198" s="5">
        <v>44638</v>
      </c>
    </row>
    <row r="199" spans="6:13" x14ac:dyDescent="0.25">
      <c r="F199" s="120" t="s">
        <v>542</v>
      </c>
      <c r="G199" s="20">
        <v>528.64</v>
      </c>
      <c r="H199" s="5">
        <v>44638.488993055558</v>
      </c>
      <c r="I199" s="120"/>
      <c r="J199" s="120" t="s">
        <v>543</v>
      </c>
      <c r="K199" s="20">
        <v>528.64</v>
      </c>
      <c r="L199" s="20">
        <v>0</v>
      </c>
      <c r="M199" s="5">
        <v>44638</v>
      </c>
    </row>
    <row r="200" spans="6:13" x14ac:dyDescent="0.25">
      <c r="F200" s="120" t="s">
        <v>544</v>
      </c>
      <c r="G200" s="20">
        <v>217.38</v>
      </c>
      <c r="H200" s="5">
        <v>44638.492511574077</v>
      </c>
      <c r="I200" s="120"/>
      <c r="J200" s="120" t="s">
        <v>545</v>
      </c>
      <c r="K200" s="20">
        <v>217.38</v>
      </c>
      <c r="L200" s="20">
        <v>0</v>
      </c>
      <c r="M200" s="5">
        <v>44638</v>
      </c>
    </row>
    <row r="201" spans="6:13" x14ac:dyDescent="0.25">
      <c r="F201" s="120" t="s">
        <v>546</v>
      </c>
      <c r="G201" s="20">
        <v>476.91</v>
      </c>
      <c r="H201" s="5">
        <v>44638.492847222224</v>
      </c>
      <c r="I201" s="120"/>
      <c r="J201" s="120" t="s">
        <v>547</v>
      </c>
      <c r="K201" s="20">
        <v>476.91</v>
      </c>
      <c r="L201" s="20">
        <v>0</v>
      </c>
      <c r="M201" s="5">
        <v>44638</v>
      </c>
    </row>
    <row r="202" spans="6:13" x14ac:dyDescent="0.25">
      <c r="F202" s="120" t="s">
        <v>548</v>
      </c>
      <c r="G202" s="20">
        <v>917.17</v>
      </c>
      <c r="H202" s="5">
        <v>44638.493310185186</v>
      </c>
      <c r="I202" s="120"/>
      <c r="J202" s="120" t="s">
        <v>549</v>
      </c>
      <c r="K202" s="20">
        <v>917.17</v>
      </c>
      <c r="L202" s="20">
        <v>0</v>
      </c>
      <c r="M202" s="5">
        <v>44638</v>
      </c>
    </row>
    <row r="203" spans="6:13" x14ac:dyDescent="0.25">
      <c r="F203" s="120" t="s">
        <v>550</v>
      </c>
      <c r="G203" s="20">
        <v>163.44</v>
      </c>
      <c r="H203" s="5">
        <v>44638.49391203704</v>
      </c>
      <c r="I203" s="120"/>
      <c r="J203" s="120" t="s">
        <v>551</v>
      </c>
      <c r="K203" s="20">
        <v>163.44</v>
      </c>
      <c r="L203" s="20">
        <v>0</v>
      </c>
      <c r="M203" s="5">
        <v>44638</v>
      </c>
    </row>
    <row r="204" spans="6:13" x14ac:dyDescent="0.25">
      <c r="F204" s="120" t="s">
        <v>552</v>
      </c>
      <c r="G204" s="20">
        <v>364.53</v>
      </c>
      <c r="H204" s="5">
        <v>44638.49423611111</v>
      </c>
      <c r="I204" s="120"/>
      <c r="J204" s="120" t="s">
        <v>553</v>
      </c>
      <c r="K204" s="20">
        <v>364.53</v>
      </c>
      <c r="L204" s="20">
        <v>0</v>
      </c>
      <c r="M204" s="5">
        <v>44638</v>
      </c>
    </row>
    <row r="205" spans="6:13" x14ac:dyDescent="0.25">
      <c r="F205" s="120" t="s">
        <v>554</v>
      </c>
      <c r="G205" s="20">
        <v>172.92</v>
      </c>
      <c r="H205" s="5">
        <v>44638.494606481479</v>
      </c>
      <c r="I205" s="120"/>
      <c r="J205" s="120" t="s">
        <v>555</v>
      </c>
      <c r="K205" s="20">
        <v>172.92</v>
      </c>
      <c r="L205" s="20">
        <v>0</v>
      </c>
      <c r="M205" s="5">
        <v>44638</v>
      </c>
    </row>
    <row r="206" spans="6:13" x14ac:dyDescent="0.25">
      <c r="F206" s="120" t="s">
        <v>556</v>
      </c>
      <c r="G206" s="20">
        <v>2417.71</v>
      </c>
      <c r="H206" s="5">
        <v>44638.495092592595</v>
      </c>
      <c r="I206" s="120"/>
      <c r="J206" s="120" t="s">
        <v>216</v>
      </c>
      <c r="K206" s="20">
        <v>2417.71</v>
      </c>
      <c r="L206" s="20">
        <v>268.49</v>
      </c>
      <c r="M206" s="5">
        <v>44638</v>
      </c>
    </row>
    <row r="207" spans="6:13" x14ac:dyDescent="0.25">
      <c r="F207" s="120" t="s">
        <v>557</v>
      </c>
      <c r="G207" s="20">
        <v>366.66</v>
      </c>
      <c r="H207" s="5">
        <v>44638.495428240742</v>
      </c>
      <c r="I207" s="120"/>
      <c r="J207" s="120" t="s">
        <v>558</v>
      </c>
      <c r="K207" s="20">
        <v>366.66</v>
      </c>
      <c r="L207" s="20">
        <v>0</v>
      </c>
      <c r="M207" s="5">
        <v>44638</v>
      </c>
    </row>
    <row r="208" spans="6:13" x14ac:dyDescent="0.25">
      <c r="F208" s="120" t="s">
        <v>559</v>
      </c>
      <c r="G208" s="20">
        <v>371.65</v>
      </c>
      <c r="H208" s="5">
        <v>44638.495798611111</v>
      </c>
      <c r="I208" s="120"/>
      <c r="J208" s="120" t="s">
        <v>560</v>
      </c>
      <c r="K208" s="20">
        <v>371.65</v>
      </c>
      <c r="L208" s="20">
        <v>0</v>
      </c>
      <c r="M208" s="5">
        <v>44638</v>
      </c>
    </row>
    <row r="209" spans="6:13" x14ac:dyDescent="0.25">
      <c r="F209" s="120" t="s">
        <v>561</v>
      </c>
      <c r="G209" s="20">
        <v>320.55</v>
      </c>
      <c r="H209" s="5">
        <v>44638.496134259258</v>
      </c>
      <c r="I209" s="120"/>
      <c r="J209" s="120" t="s">
        <v>562</v>
      </c>
      <c r="K209" s="20">
        <v>320.55</v>
      </c>
      <c r="L209" s="20">
        <v>0</v>
      </c>
      <c r="M209" s="5">
        <v>44638</v>
      </c>
    </row>
    <row r="210" spans="6:13" x14ac:dyDescent="0.25">
      <c r="F210" s="120" t="s">
        <v>563</v>
      </c>
      <c r="G210" s="20">
        <v>563.26</v>
      </c>
      <c r="H210" s="5">
        <v>44638.496400462966</v>
      </c>
      <c r="I210" s="120"/>
      <c r="J210" s="120" t="s">
        <v>564</v>
      </c>
      <c r="K210" s="20">
        <v>563.26</v>
      </c>
      <c r="L210" s="20">
        <v>0</v>
      </c>
      <c r="M210" s="5">
        <v>44638</v>
      </c>
    </row>
    <row r="211" spans="6:13" x14ac:dyDescent="0.25">
      <c r="F211" s="120" t="s">
        <v>565</v>
      </c>
      <c r="G211" s="20">
        <v>1978.99</v>
      </c>
      <c r="H211" s="5">
        <v>44638.496759259258</v>
      </c>
      <c r="I211" s="120"/>
      <c r="J211" s="120" t="s">
        <v>566</v>
      </c>
      <c r="K211" s="20">
        <v>1978.99</v>
      </c>
      <c r="L211" s="20">
        <v>0</v>
      </c>
      <c r="M211" s="5">
        <v>44638</v>
      </c>
    </row>
    <row r="212" spans="6:13" x14ac:dyDescent="0.25">
      <c r="F212" s="120" t="s">
        <v>567</v>
      </c>
      <c r="G212" s="20">
        <v>220.53</v>
      </c>
      <c r="H212" s="5">
        <v>44638.498310185183</v>
      </c>
      <c r="I212" s="120"/>
      <c r="J212" s="120" t="s">
        <v>149</v>
      </c>
      <c r="K212" s="20">
        <v>220.53</v>
      </c>
      <c r="L212" s="20">
        <v>0</v>
      </c>
      <c r="M212" s="5">
        <v>44638</v>
      </c>
    </row>
    <row r="213" spans="6:13" x14ac:dyDescent="0.25">
      <c r="F213" s="120" t="s">
        <v>568</v>
      </c>
      <c r="G213" s="20">
        <v>406.71</v>
      </c>
      <c r="H213" s="5">
        <v>44638.498807870368</v>
      </c>
      <c r="I213" s="120"/>
      <c r="J213" s="120" t="s">
        <v>169</v>
      </c>
      <c r="K213" s="20">
        <v>406.71</v>
      </c>
      <c r="L213" s="20">
        <v>0</v>
      </c>
      <c r="M213" s="5">
        <v>44638</v>
      </c>
    </row>
    <row r="214" spans="6:13" x14ac:dyDescent="0.25">
      <c r="F214" s="120" t="s">
        <v>569</v>
      </c>
      <c r="G214" s="20">
        <v>270.23</v>
      </c>
      <c r="H214" s="5">
        <v>44638.499155092592</v>
      </c>
      <c r="I214" s="120"/>
      <c r="J214" s="120" t="s">
        <v>172</v>
      </c>
      <c r="K214" s="20">
        <v>270.23</v>
      </c>
      <c r="L214" s="20">
        <v>0</v>
      </c>
      <c r="M214" s="5">
        <v>44638</v>
      </c>
    </row>
    <row r="215" spans="6:13" x14ac:dyDescent="0.25">
      <c r="F215" s="120" t="s">
        <v>570</v>
      </c>
      <c r="G215" s="20">
        <v>502.2</v>
      </c>
      <c r="H215" s="5">
        <v>44638.499490740738</v>
      </c>
      <c r="I215" s="120"/>
      <c r="J215" s="120" t="s">
        <v>182</v>
      </c>
      <c r="K215" s="20">
        <v>502.2</v>
      </c>
      <c r="L215" s="20">
        <v>695.86</v>
      </c>
      <c r="M215" s="5">
        <v>44638</v>
      </c>
    </row>
    <row r="216" spans="6:13" x14ac:dyDescent="0.25">
      <c r="F216" s="120" t="s">
        <v>571</v>
      </c>
      <c r="G216" s="20">
        <v>1227.22</v>
      </c>
      <c r="H216" s="5">
        <v>44638.500208333331</v>
      </c>
      <c r="I216" s="120"/>
      <c r="J216" s="120" t="s">
        <v>205</v>
      </c>
      <c r="K216" s="20">
        <v>1227.22</v>
      </c>
      <c r="L216" s="20">
        <v>0</v>
      </c>
      <c r="M216" s="5">
        <v>44638</v>
      </c>
    </row>
    <row r="217" spans="6:13" x14ac:dyDescent="0.25">
      <c r="F217" s="120" t="s">
        <v>572</v>
      </c>
      <c r="G217" s="20">
        <v>81.98</v>
      </c>
      <c r="H217" s="5">
        <v>44638.500648148147</v>
      </c>
      <c r="I217" s="120"/>
      <c r="J217" s="120" t="s">
        <v>161</v>
      </c>
      <c r="K217" s="20">
        <v>81.98</v>
      </c>
      <c r="L217" s="20">
        <v>0</v>
      </c>
      <c r="M217" s="5">
        <v>44638</v>
      </c>
    </row>
    <row r="218" spans="6:13" x14ac:dyDescent="0.25">
      <c r="F218" s="120" t="s">
        <v>573</v>
      </c>
      <c r="G218" s="20">
        <v>222.67</v>
      </c>
      <c r="H218" s="5">
        <v>44638.501030092593</v>
      </c>
      <c r="I218" s="120"/>
      <c r="J218" s="120" t="s">
        <v>574</v>
      </c>
      <c r="K218" s="20">
        <v>222.67</v>
      </c>
      <c r="L218" s="20">
        <v>0</v>
      </c>
      <c r="M218" s="5">
        <v>44638</v>
      </c>
    </row>
    <row r="219" spans="6:13" x14ac:dyDescent="0.25">
      <c r="F219" s="120" t="s">
        <v>575</v>
      </c>
      <c r="G219" s="20">
        <v>273.74</v>
      </c>
      <c r="H219" s="5">
        <v>44638.50141203704</v>
      </c>
      <c r="I219" s="120"/>
      <c r="J219" s="120" t="s">
        <v>576</v>
      </c>
      <c r="K219" s="20">
        <v>273.74</v>
      </c>
      <c r="L219" s="20">
        <v>0</v>
      </c>
      <c r="M219" s="5">
        <v>44638</v>
      </c>
    </row>
    <row r="220" spans="6:13" x14ac:dyDescent="0.25">
      <c r="F220" s="120" t="s">
        <v>577</v>
      </c>
      <c r="G220" s="20">
        <v>281.29000000000002</v>
      </c>
      <c r="H220" s="5">
        <v>44638.501689814817</v>
      </c>
      <c r="I220" s="120"/>
      <c r="J220" s="120" t="s">
        <v>578</v>
      </c>
      <c r="K220" s="20">
        <v>281.29000000000002</v>
      </c>
      <c r="L220" s="20">
        <v>0</v>
      </c>
      <c r="M220" s="5">
        <v>44638</v>
      </c>
    </row>
    <row r="221" spans="6:13" x14ac:dyDescent="0.25">
      <c r="F221" s="120" t="s">
        <v>579</v>
      </c>
      <c r="G221" s="20">
        <v>235.16</v>
      </c>
      <c r="H221" s="5">
        <v>44638.502013888887</v>
      </c>
      <c r="I221" s="120"/>
      <c r="J221" s="120" t="s">
        <v>580</v>
      </c>
      <c r="K221" s="20">
        <v>235.16</v>
      </c>
      <c r="L221" s="20">
        <v>0</v>
      </c>
      <c r="M221" s="5">
        <v>44638</v>
      </c>
    </row>
    <row r="222" spans="6:13" x14ac:dyDescent="0.25">
      <c r="F222" s="120" t="s">
        <v>581</v>
      </c>
      <c r="G222" s="20">
        <v>146.82</v>
      </c>
      <c r="H222" s="5">
        <v>44638.50240740741</v>
      </c>
      <c r="I222" s="120"/>
      <c r="J222" s="120" t="s">
        <v>582</v>
      </c>
      <c r="K222" s="20">
        <v>146.82</v>
      </c>
      <c r="L222" s="20">
        <v>40</v>
      </c>
      <c r="M222" s="5">
        <v>44638</v>
      </c>
    </row>
    <row r="223" spans="6:13" x14ac:dyDescent="0.25">
      <c r="F223" s="120" t="s">
        <v>583</v>
      </c>
      <c r="G223" s="20">
        <v>10710.94</v>
      </c>
      <c r="H223" s="5">
        <v>44638.506284722222</v>
      </c>
      <c r="I223" s="120"/>
      <c r="J223" s="120" t="s">
        <v>473</v>
      </c>
      <c r="K223" s="20">
        <v>10710.94</v>
      </c>
      <c r="L223" s="20">
        <v>0</v>
      </c>
      <c r="M223" s="5">
        <v>44638</v>
      </c>
    </row>
    <row r="224" spans="6:13" x14ac:dyDescent="0.25">
      <c r="F224" s="120" t="s">
        <v>584</v>
      </c>
      <c r="G224" s="20">
        <v>3750</v>
      </c>
      <c r="H224" s="5">
        <v>44638.560532407406</v>
      </c>
      <c r="I224" s="120"/>
      <c r="J224" s="120" t="s">
        <v>585</v>
      </c>
      <c r="K224" s="20">
        <v>3750</v>
      </c>
      <c r="L224" s="20"/>
      <c r="M224" s="5">
        <v>44638</v>
      </c>
    </row>
    <row r="225" spans="6:13" x14ac:dyDescent="0.25">
      <c r="F225" s="120" t="s">
        <v>586</v>
      </c>
      <c r="G225" s="20">
        <v>3750</v>
      </c>
      <c r="H225" s="5">
        <v>44638.571226851855</v>
      </c>
      <c r="I225" s="120"/>
      <c r="J225" s="120" t="s">
        <v>585</v>
      </c>
      <c r="K225" s="20">
        <v>3750</v>
      </c>
      <c r="L225" s="20"/>
      <c r="M225" s="5">
        <v>44638</v>
      </c>
    </row>
    <row r="226" spans="6:13" x14ac:dyDescent="0.25">
      <c r="F226" s="120" t="s">
        <v>587</v>
      </c>
      <c r="G226" s="20">
        <v>879.89</v>
      </c>
      <c r="H226" s="5">
        <v>44638.645451388889</v>
      </c>
      <c r="I226" s="120"/>
      <c r="J226" s="120" t="s">
        <v>588</v>
      </c>
      <c r="K226" s="20">
        <v>879.89</v>
      </c>
      <c r="L226" s="20">
        <v>0</v>
      </c>
      <c r="M226" s="5">
        <v>44638</v>
      </c>
    </row>
    <row r="227" spans="6:13" x14ac:dyDescent="0.25">
      <c r="F227" s="120"/>
      <c r="G227" s="120"/>
      <c r="H227" s="5"/>
      <c r="I227" s="120"/>
      <c r="J227" s="120" t="s">
        <v>589</v>
      </c>
      <c r="K227" s="20">
        <v>0</v>
      </c>
      <c r="L227" s="20">
        <v>0</v>
      </c>
      <c r="M227" s="5">
        <v>44638</v>
      </c>
    </row>
    <row r="228" spans="6:13" x14ac:dyDescent="0.25">
      <c r="F228" s="120" t="s">
        <v>590</v>
      </c>
      <c r="G228" s="20">
        <v>848.94</v>
      </c>
      <c r="H228" s="5">
        <v>44641.547638888886</v>
      </c>
      <c r="I228" s="120"/>
      <c r="J228" s="120" t="s">
        <v>132</v>
      </c>
      <c r="K228" s="20">
        <v>848.94</v>
      </c>
      <c r="L228" s="20">
        <v>0</v>
      </c>
      <c r="M228" s="5">
        <v>44641</v>
      </c>
    </row>
    <row r="229" spans="6:13" x14ac:dyDescent="0.25">
      <c r="F229" s="120" t="s">
        <v>591</v>
      </c>
      <c r="G229" s="20">
        <v>2290.7399999999998</v>
      </c>
      <c r="H229" s="5">
        <v>44641.548043981478</v>
      </c>
      <c r="I229" s="120"/>
      <c r="J229" s="120" t="s">
        <v>130</v>
      </c>
      <c r="K229" s="20">
        <v>2290.7399999999998</v>
      </c>
      <c r="L229" s="20">
        <v>0</v>
      </c>
      <c r="M229" s="5">
        <v>44641</v>
      </c>
    </row>
    <row r="230" spans="6:13" x14ac:dyDescent="0.25">
      <c r="F230" s="120" t="s">
        <v>592</v>
      </c>
      <c r="G230" s="20">
        <v>3558.42</v>
      </c>
      <c r="H230" s="5">
        <v>44642.16300925926</v>
      </c>
      <c r="I230" s="120"/>
      <c r="J230" s="120" t="s">
        <v>593</v>
      </c>
      <c r="K230" s="20">
        <v>3558.42</v>
      </c>
      <c r="L230" s="20">
        <v>0</v>
      </c>
      <c r="M230" s="5">
        <v>44642</v>
      </c>
    </row>
    <row r="231" spans="6:13" x14ac:dyDescent="0.25">
      <c r="F231" s="120" t="s">
        <v>594</v>
      </c>
      <c r="G231" s="20">
        <v>176.67</v>
      </c>
      <c r="H231" s="5">
        <v>44642.163055555553</v>
      </c>
      <c r="I231" s="120"/>
      <c r="J231" s="120" t="s">
        <v>593</v>
      </c>
      <c r="K231" s="20">
        <v>176.67</v>
      </c>
      <c r="L231" s="20">
        <v>0</v>
      </c>
      <c r="M231" s="5">
        <v>44642</v>
      </c>
    </row>
    <row r="232" spans="6:13" x14ac:dyDescent="0.25">
      <c r="F232" s="120" t="s">
        <v>595</v>
      </c>
      <c r="G232" s="20">
        <v>3066</v>
      </c>
      <c r="H232" s="5">
        <v>44642.163055555553</v>
      </c>
      <c r="I232" s="120"/>
      <c r="J232" s="120" t="s">
        <v>593</v>
      </c>
      <c r="K232" s="20">
        <v>3066</v>
      </c>
      <c r="L232" s="20">
        <v>0</v>
      </c>
      <c r="M232" s="5">
        <v>44642</v>
      </c>
    </row>
    <row r="233" spans="6:13" x14ac:dyDescent="0.25">
      <c r="F233" s="120" t="s">
        <v>596</v>
      </c>
      <c r="G233" s="20">
        <v>15.99</v>
      </c>
      <c r="H233" s="5">
        <v>44644.16238425926</v>
      </c>
      <c r="I233" s="120"/>
      <c r="J233" s="120" t="s">
        <v>597</v>
      </c>
      <c r="K233" s="20">
        <v>15.99</v>
      </c>
      <c r="L233" s="20">
        <v>0</v>
      </c>
      <c r="M233" s="5">
        <v>44644</v>
      </c>
    </row>
    <row r="234" spans="6:13" x14ac:dyDescent="0.25">
      <c r="F234" s="120" t="s">
        <v>598</v>
      </c>
      <c r="G234" s="20">
        <v>416.8</v>
      </c>
      <c r="H234" s="5">
        <v>44648.775104166663</v>
      </c>
      <c r="I234" s="120"/>
      <c r="J234" s="120" t="s">
        <v>149</v>
      </c>
      <c r="K234" s="20">
        <v>416.8</v>
      </c>
      <c r="L234" s="20">
        <v>0</v>
      </c>
      <c r="M234" s="5">
        <v>44648</v>
      </c>
    </row>
    <row r="235" spans="6:13" x14ac:dyDescent="0.25">
      <c r="F235" s="120" t="s">
        <v>599</v>
      </c>
      <c r="G235" s="20">
        <v>1859.44</v>
      </c>
      <c r="H235" s="5">
        <v>44648.775601851848</v>
      </c>
      <c r="I235" s="120"/>
      <c r="J235" s="120" t="s">
        <v>132</v>
      </c>
      <c r="K235" s="20">
        <v>1859.44</v>
      </c>
      <c r="L235" s="20">
        <v>0</v>
      </c>
      <c r="M235" s="5">
        <v>44648</v>
      </c>
    </row>
    <row r="236" spans="6:13" x14ac:dyDescent="0.25">
      <c r="F236" s="120" t="s">
        <v>600</v>
      </c>
      <c r="G236" s="20">
        <v>1946.08</v>
      </c>
      <c r="H236" s="5">
        <v>44648.781851851854</v>
      </c>
      <c r="I236" s="120"/>
      <c r="J236" s="120" t="s">
        <v>130</v>
      </c>
      <c r="K236" s="20">
        <v>1946.08</v>
      </c>
      <c r="L236" s="20">
        <v>0</v>
      </c>
      <c r="M236" s="5">
        <v>44648</v>
      </c>
    </row>
    <row r="237" spans="6:13" x14ac:dyDescent="0.25">
      <c r="F237" s="120" t="s">
        <v>601</v>
      </c>
      <c r="G237" s="20">
        <v>3052.8</v>
      </c>
      <c r="H237" s="5">
        <v>44648.78429398148</v>
      </c>
      <c r="I237" s="120"/>
      <c r="J237" s="120" t="s">
        <v>216</v>
      </c>
      <c r="K237" s="20">
        <v>3052.8</v>
      </c>
      <c r="L237" s="20">
        <v>923.48</v>
      </c>
      <c r="M237" s="5">
        <v>44648</v>
      </c>
    </row>
    <row r="238" spans="6:13" x14ac:dyDescent="0.25">
      <c r="F238" s="120" t="s">
        <v>602</v>
      </c>
      <c r="G238" s="20">
        <v>330.04</v>
      </c>
      <c r="H238" s="5">
        <v>44648.784733796296</v>
      </c>
      <c r="I238" s="120"/>
      <c r="J238" s="120" t="s">
        <v>169</v>
      </c>
      <c r="K238" s="20">
        <v>330.04</v>
      </c>
      <c r="L238" s="20">
        <v>0</v>
      </c>
      <c r="M238" s="5">
        <v>44648</v>
      </c>
    </row>
    <row r="239" spans="6:13" x14ac:dyDescent="0.25">
      <c r="F239" s="120" t="s">
        <v>603</v>
      </c>
      <c r="G239" s="20">
        <v>912.82</v>
      </c>
      <c r="H239" s="5">
        <v>44648.785046296296</v>
      </c>
      <c r="I239" s="120"/>
      <c r="J239" s="120" t="s">
        <v>604</v>
      </c>
      <c r="K239" s="20">
        <v>912.82</v>
      </c>
      <c r="L239" s="20">
        <v>0</v>
      </c>
      <c r="M239" s="5">
        <v>44648</v>
      </c>
    </row>
    <row r="240" spans="6:13" x14ac:dyDescent="0.25">
      <c r="F240" s="120" t="s">
        <v>605</v>
      </c>
      <c r="G240" s="20">
        <v>6173.69</v>
      </c>
      <c r="H240" s="5">
        <v>44648.785416666666</v>
      </c>
      <c r="I240" s="120"/>
      <c r="J240" s="120" t="s">
        <v>236</v>
      </c>
      <c r="K240" s="20">
        <v>6173.69</v>
      </c>
      <c r="L240" s="20">
        <v>0</v>
      </c>
      <c r="M240" s="5">
        <v>44648</v>
      </c>
    </row>
    <row r="241" spans="6:13" x14ac:dyDescent="0.25">
      <c r="F241" s="120" t="s">
        <v>606</v>
      </c>
      <c r="G241" s="20">
        <v>616.61</v>
      </c>
      <c r="H241" s="5">
        <v>44648.78570601852</v>
      </c>
      <c r="I241" s="120"/>
      <c r="J241" s="120" t="s">
        <v>188</v>
      </c>
      <c r="K241" s="20">
        <v>616.61</v>
      </c>
      <c r="L241" s="20">
        <v>0</v>
      </c>
      <c r="M241" s="5">
        <v>44648</v>
      </c>
    </row>
    <row r="242" spans="6:13" x14ac:dyDescent="0.25">
      <c r="F242" s="120" t="s">
        <v>607</v>
      </c>
      <c r="G242" s="20">
        <v>1645.85</v>
      </c>
      <c r="H242" s="5">
        <v>44649.163344907407</v>
      </c>
      <c r="I242" s="120"/>
      <c r="J242" s="120" t="s">
        <v>608</v>
      </c>
      <c r="K242" s="20">
        <v>1645.85</v>
      </c>
      <c r="L242" s="20">
        <v>0</v>
      </c>
      <c r="M242" s="5">
        <v>44649</v>
      </c>
    </row>
    <row r="243" spans="6:13" x14ac:dyDescent="0.25">
      <c r="F243" s="120" t="s">
        <v>609</v>
      </c>
      <c r="G243" s="20">
        <v>985.88</v>
      </c>
      <c r="H243" s="5">
        <v>44649.163391203707</v>
      </c>
      <c r="I243" s="120"/>
      <c r="J243" s="120" t="s">
        <v>608</v>
      </c>
      <c r="K243" s="20">
        <v>985.88</v>
      </c>
      <c r="L243" s="20">
        <v>0</v>
      </c>
      <c r="M243" s="5">
        <v>44649</v>
      </c>
    </row>
    <row r="244" spans="6:13" x14ac:dyDescent="0.25">
      <c r="F244" s="120" t="s">
        <v>610</v>
      </c>
      <c r="G244" s="20">
        <v>311.22000000000003</v>
      </c>
      <c r="H244" s="5">
        <v>44649.163414351853</v>
      </c>
      <c r="I244" s="120"/>
      <c r="J244" s="120" t="s">
        <v>608</v>
      </c>
      <c r="K244" s="20">
        <v>311.22000000000003</v>
      </c>
      <c r="L244" s="20">
        <v>0</v>
      </c>
      <c r="M244" s="5">
        <v>44649</v>
      </c>
    </row>
    <row r="245" spans="6:13" x14ac:dyDescent="0.25">
      <c r="F245" s="120" t="s">
        <v>615</v>
      </c>
      <c r="G245" s="20">
        <v>631.17999999999995</v>
      </c>
      <c r="H245" s="5">
        <v>44655.743530092594</v>
      </c>
      <c r="I245" s="120"/>
      <c r="J245" s="120" t="s">
        <v>188</v>
      </c>
      <c r="K245" s="20">
        <v>631.17999999999995</v>
      </c>
      <c r="L245" s="20">
        <v>0</v>
      </c>
      <c r="M245" s="5">
        <v>44655</v>
      </c>
    </row>
    <row r="246" spans="6:13" x14ac:dyDescent="0.25">
      <c r="F246" s="120" t="s">
        <v>616</v>
      </c>
      <c r="G246" s="20">
        <v>2169.65</v>
      </c>
      <c r="H246" s="5">
        <v>44655.743958333333</v>
      </c>
      <c r="I246" s="120"/>
      <c r="J246" s="120" t="s">
        <v>132</v>
      </c>
      <c r="K246" s="20">
        <v>2169.65</v>
      </c>
      <c r="L246" s="20">
        <v>0</v>
      </c>
      <c r="M246" s="5">
        <v>44655</v>
      </c>
    </row>
    <row r="247" spans="6:13" x14ac:dyDescent="0.25">
      <c r="F247" s="120" t="s">
        <v>617</v>
      </c>
      <c r="G247" s="20">
        <v>5747.3</v>
      </c>
      <c r="H247" s="5">
        <v>44655.744467592594</v>
      </c>
      <c r="I247" s="120"/>
      <c r="J247" s="120" t="s">
        <v>240</v>
      </c>
      <c r="K247" s="20">
        <v>5747.3</v>
      </c>
      <c r="L247" s="20">
        <v>0</v>
      </c>
      <c r="M247" s="5">
        <v>44655</v>
      </c>
    </row>
    <row r="248" spans="6:13" x14ac:dyDescent="0.25">
      <c r="F248" s="120" t="s">
        <v>618</v>
      </c>
      <c r="G248" s="20">
        <v>1579.9</v>
      </c>
      <c r="H248" s="5">
        <v>44655.744837962964</v>
      </c>
      <c r="I248" s="120"/>
      <c r="J248" s="120" t="s">
        <v>130</v>
      </c>
      <c r="K248" s="20">
        <v>1579.9</v>
      </c>
      <c r="L248" s="20">
        <v>0</v>
      </c>
      <c r="M248" s="5">
        <v>44655</v>
      </c>
    </row>
    <row r="249" spans="6:13" x14ac:dyDescent="0.25">
      <c r="F249" s="120" t="s">
        <v>619</v>
      </c>
      <c r="G249" s="20">
        <v>1936.26</v>
      </c>
      <c r="H249" s="5">
        <v>44655.745266203703</v>
      </c>
      <c r="I249" s="120"/>
      <c r="J249" s="120" t="s">
        <v>216</v>
      </c>
      <c r="K249" s="20">
        <v>1936.26</v>
      </c>
      <c r="L249" s="20">
        <v>0</v>
      </c>
      <c r="M249" s="5">
        <v>44655</v>
      </c>
    </row>
    <row r="250" spans="6:13" x14ac:dyDescent="0.25">
      <c r="F250" s="120" t="s">
        <v>620</v>
      </c>
      <c r="G250" s="20">
        <v>6958.38</v>
      </c>
      <c r="H250" s="5">
        <v>44655.745717592596</v>
      </c>
      <c r="I250" s="120"/>
      <c r="J250" s="120" t="s">
        <v>236</v>
      </c>
      <c r="K250" s="20">
        <v>6958.38</v>
      </c>
      <c r="L250" s="20">
        <v>0</v>
      </c>
      <c r="M250" s="5">
        <v>44655</v>
      </c>
    </row>
    <row r="251" spans="6:13" x14ac:dyDescent="0.25">
      <c r="F251" s="120" t="s">
        <v>621</v>
      </c>
      <c r="G251" s="20">
        <v>118.51</v>
      </c>
      <c r="H251" s="5">
        <v>44655.747499999998</v>
      </c>
      <c r="I251" s="120"/>
      <c r="J251" s="120" t="s">
        <v>622</v>
      </c>
      <c r="K251" s="20">
        <v>118.51</v>
      </c>
      <c r="L251" s="20">
        <v>0</v>
      </c>
      <c r="M251" s="5">
        <v>44655</v>
      </c>
    </row>
    <row r="252" spans="6:13" x14ac:dyDescent="0.25">
      <c r="F252" s="120" t="s">
        <v>623</v>
      </c>
      <c r="G252" s="20">
        <v>382.97</v>
      </c>
      <c r="H252" s="5">
        <v>44655.747986111113</v>
      </c>
      <c r="I252" s="120"/>
      <c r="J252" s="120" t="s">
        <v>149</v>
      </c>
      <c r="K252" s="20">
        <v>382.97</v>
      </c>
      <c r="L252" s="20">
        <v>0</v>
      </c>
      <c r="M252" s="5">
        <v>44655</v>
      </c>
    </row>
    <row r="253" spans="6:13" x14ac:dyDescent="0.25">
      <c r="F253" s="120" t="s">
        <v>624</v>
      </c>
      <c r="G253" s="20">
        <v>150.99</v>
      </c>
      <c r="H253" s="5">
        <v>44655.748263888891</v>
      </c>
      <c r="I253" s="120"/>
      <c r="J253" s="120" t="s">
        <v>169</v>
      </c>
      <c r="K253" s="20">
        <v>150.99</v>
      </c>
      <c r="L253" s="20">
        <v>0</v>
      </c>
      <c r="M253" s="5">
        <v>44655</v>
      </c>
    </row>
    <row r="254" spans="6:13" x14ac:dyDescent="0.25">
      <c r="F254" s="120" t="s">
        <v>625</v>
      </c>
      <c r="G254" s="20">
        <v>4901.8999999999996</v>
      </c>
      <c r="H254" s="5">
        <v>44656.164155092592</v>
      </c>
      <c r="I254" s="120"/>
      <c r="J254" s="120" t="s">
        <v>626</v>
      </c>
      <c r="K254" s="20">
        <v>4901.8999999999996</v>
      </c>
      <c r="L254" s="20">
        <v>0</v>
      </c>
      <c r="M254" s="5">
        <v>44656</v>
      </c>
    </row>
    <row r="255" spans="6:13" x14ac:dyDescent="0.25">
      <c r="F255" s="120" t="s">
        <v>627</v>
      </c>
      <c r="G255" s="20">
        <v>930.94</v>
      </c>
      <c r="H255" s="5">
        <v>44656.164247685185</v>
      </c>
      <c r="I255" s="120"/>
      <c r="J255" s="120" t="s">
        <v>626</v>
      </c>
      <c r="K255" s="20">
        <v>930.94</v>
      </c>
      <c r="L255" s="20">
        <v>0</v>
      </c>
      <c r="M255" s="5">
        <v>44656</v>
      </c>
    </row>
    <row r="256" spans="6:13" x14ac:dyDescent="0.25">
      <c r="F256" s="120" t="s">
        <v>628</v>
      </c>
      <c r="G256" s="20">
        <v>164.85</v>
      </c>
      <c r="H256" s="5">
        <v>44659.162083333336</v>
      </c>
      <c r="I256" s="120"/>
      <c r="J256" s="120" t="s">
        <v>629</v>
      </c>
      <c r="K256" s="20">
        <v>164.85</v>
      </c>
      <c r="L256" s="20">
        <v>0</v>
      </c>
      <c r="M256" s="5">
        <v>44659</v>
      </c>
    </row>
    <row r="257" spans="6:13" x14ac:dyDescent="0.25">
      <c r="F257" s="120" t="s">
        <v>630</v>
      </c>
      <c r="G257" s="20">
        <v>110</v>
      </c>
      <c r="H257" s="5">
        <v>44662.162060185183</v>
      </c>
      <c r="I257" s="120"/>
      <c r="J257" s="120" t="s">
        <v>631</v>
      </c>
      <c r="K257" s="20">
        <v>110</v>
      </c>
      <c r="L257" s="20">
        <v>0</v>
      </c>
      <c r="M257" s="5">
        <v>44662</v>
      </c>
    </row>
    <row r="258" spans="6:13" x14ac:dyDescent="0.25">
      <c r="F258" s="120" t="s">
        <v>632</v>
      </c>
      <c r="G258" s="20">
        <v>2438.0500000000002</v>
      </c>
      <c r="H258" s="5">
        <v>44663.163819444446</v>
      </c>
      <c r="I258" s="120"/>
      <c r="J258" s="120" t="s">
        <v>633</v>
      </c>
      <c r="K258" s="20">
        <v>2438.0500000000002</v>
      </c>
      <c r="L258" s="20">
        <v>0</v>
      </c>
      <c r="M258" s="5">
        <v>44663</v>
      </c>
    </row>
    <row r="259" spans="6:13" x14ac:dyDescent="0.25">
      <c r="F259" s="120" t="s">
        <v>634</v>
      </c>
      <c r="G259" s="20">
        <v>332.5</v>
      </c>
      <c r="H259" s="5">
        <v>44663.163865740738</v>
      </c>
      <c r="I259" s="120"/>
      <c r="J259" s="120" t="s">
        <v>633</v>
      </c>
      <c r="K259" s="20">
        <v>332.5</v>
      </c>
      <c r="L259" s="20">
        <v>0</v>
      </c>
      <c r="M259" s="5">
        <v>44663</v>
      </c>
    </row>
    <row r="260" spans="6:13" x14ac:dyDescent="0.25">
      <c r="F260" s="120" t="s">
        <v>635</v>
      </c>
      <c r="G260" s="20">
        <v>969.14</v>
      </c>
      <c r="H260" s="5">
        <v>44663.727164351854</v>
      </c>
      <c r="I260" s="120"/>
      <c r="J260" s="120" t="s">
        <v>132</v>
      </c>
      <c r="K260" s="20">
        <v>969.14</v>
      </c>
      <c r="L260" s="20">
        <v>0</v>
      </c>
      <c r="M260" s="5">
        <v>44663</v>
      </c>
    </row>
    <row r="261" spans="6:13" x14ac:dyDescent="0.25">
      <c r="F261" s="120" t="s">
        <v>636</v>
      </c>
      <c r="G261" s="20">
        <v>2182.13</v>
      </c>
      <c r="H261" s="5">
        <v>44663.737164351849</v>
      </c>
      <c r="I261" s="120"/>
      <c r="J261" s="120" t="s">
        <v>132</v>
      </c>
      <c r="K261" s="20">
        <v>2182.13</v>
      </c>
      <c r="L261" s="20">
        <v>0</v>
      </c>
      <c r="M261" s="5">
        <v>44663</v>
      </c>
    </row>
    <row r="262" spans="6:13" x14ac:dyDescent="0.25">
      <c r="F262" s="120" t="s">
        <v>637</v>
      </c>
      <c r="G262" s="20">
        <v>3250</v>
      </c>
      <c r="H262" s="5">
        <v>44664.594571759262</v>
      </c>
      <c r="I262" s="120"/>
      <c r="J262" s="120" t="s">
        <v>638</v>
      </c>
      <c r="K262" s="20">
        <v>3250</v>
      </c>
      <c r="L262" s="20">
        <v>0</v>
      </c>
      <c r="M262" s="5">
        <v>44664</v>
      </c>
    </row>
    <row r="263" spans="6:13" x14ac:dyDescent="0.25">
      <c r="F263" s="120" t="s">
        <v>639</v>
      </c>
      <c r="G263" s="20">
        <v>12056.28</v>
      </c>
      <c r="H263" s="5">
        <v>44666.511597222219</v>
      </c>
      <c r="I263" s="120"/>
      <c r="J263" s="120" t="s">
        <v>640</v>
      </c>
      <c r="K263" s="20">
        <v>12056.28</v>
      </c>
      <c r="L263" s="20">
        <v>0</v>
      </c>
      <c r="M263" s="5">
        <v>44666</v>
      </c>
    </row>
    <row r="264" spans="6:13" x14ac:dyDescent="0.25">
      <c r="F264" s="120" t="s">
        <v>641</v>
      </c>
      <c r="G264" s="20">
        <v>1861.86</v>
      </c>
      <c r="H264" s="5">
        <v>44666.511956018519</v>
      </c>
      <c r="I264" s="120"/>
      <c r="J264" s="120" t="s">
        <v>642</v>
      </c>
      <c r="K264" s="20">
        <v>1861.86</v>
      </c>
      <c r="L264" s="20">
        <v>1151.17</v>
      </c>
      <c r="M264" s="5">
        <v>44666</v>
      </c>
    </row>
    <row r="265" spans="6:13" x14ac:dyDescent="0.25">
      <c r="F265" s="120" t="s">
        <v>643</v>
      </c>
      <c r="G265" s="20">
        <v>11249.95</v>
      </c>
      <c r="H265" s="5">
        <v>44666.513090277775</v>
      </c>
      <c r="I265" s="120"/>
      <c r="J265" s="120" t="s">
        <v>236</v>
      </c>
      <c r="K265" s="20">
        <v>11249.95</v>
      </c>
      <c r="L265" s="20">
        <v>0</v>
      </c>
      <c r="M265" s="5">
        <v>44666</v>
      </c>
    </row>
    <row r="266" spans="6:13" x14ac:dyDescent="0.25">
      <c r="F266" s="120" t="s">
        <v>644</v>
      </c>
      <c r="G266" s="20">
        <v>929.31</v>
      </c>
      <c r="H266" s="5">
        <v>44666.513449074075</v>
      </c>
      <c r="I266" s="120"/>
      <c r="J266" s="120" t="s">
        <v>134</v>
      </c>
      <c r="K266" s="20">
        <v>929.31</v>
      </c>
      <c r="L266" s="20">
        <v>0</v>
      </c>
      <c r="M266" s="5">
        <v>44666</v>
      </c>
    </row>
    <row r="267" spans="6:13" x14ac:dyDescent="0.25">
      <c r="F267" s="120" t="s">
        <v>645</v>
      </c>
      <c r="G267" s="20">
        <v>748.97</v>
      </c>
      <c r="H267" s="5">
        <v>44666.513715277775</v>
      </c>
      <c r="I267" s="120"/>
      <c r="J267" s="120" t="s">
        <v>188</v>
      </c>
      <c r="K267" s="20">
        <v>748.97</v>
      </c>
      <c r="L267" s="20">
        <v>0</v>
      </c>
      <c r="M267" s="5">
        <v>44666</v>
      </c>
    </row>
    <row r="268" spans="6:13" x14ac:dyDescent="0.25">
      <c r="F268" s="120" t="s">
        <v>646</v>
      </c>
      <c r="G268" s="20">
        <v>1825.93</v>
      </c>
      <c r="H268" s="5">
        <v>44666.51425925926</v>
      </c>
      <c r="I268" s="120"/>
      <c r="J268" s="120" t="s">
        <v>132</v>
      </c>
      <c r="K268" s="20">
        <v>1825.93</v>
      </c>
      <c r="L268" s="20">
        <v>0</v>
      </c>
      <c r="M268" s="5">
        <v>44666</v>
      </c>
    </row>
    <row r="269" spans="6:13" x14ac:dyDescent="0.25">
      <c r="F269" s="120" t="s">
        <v>647</v>
      </c>
      <c r="G269" s="20">
        <v>27.5</v>
      </c>
      <c r="H269" s="5">
        <v>44666.514710648145</v>
      </c>
      <c r="I269" s="120"/>
      <c r="J269" s="120" t="s">
        <v>648</v>
      </c>
      <c r="K269" s="20">
        <v>27.5</v>
      </c>
      <c r="L269" s="20">
        <v>9797.4599999999991</v>
      </c>
      <c r="M269" s="5">
        <v>44666</v>
      </c>
    </row>
    <row r="270" spans="6:13" x14ac:dyDescent="0.25">
      <c r="F270" s="120" t="s">
        <v>649</v>
      </c>
      <c r="G270" s="20">
        <v>2530.64</v>
      </c>
      <c r="H270" s="5">
        <v>44666.515405092592</v>
      </c>
      <c r="I270" s="120"/>
      <c r="J270" s="120" t="s">
        <v>216</v>
      </c>
      <c r="K270" s="20">
        <v>2530.64</v>
      </c>
      <c r="L270" s="20">
        <v>0</v>
      </c>
      <c r="M270" s="5">
        <v>44666</v>
      </c>
    </row>
    <row r="271" spans="6:13" x14ac:dyDescent="0.25">
      <c r="F271" s="120" t="s">
        <v>650</v>
      </c>
      <c r="G271" s="20">
        <v>2366.16</v>
      </c>
      <c r="H271" s="5">
        <v>44666.516018518516</v>
      </c>
      <c r="I271" s="120"/>
      <c r="J271" s="120" t="s">
        <v>210</v>
      </c>
      <c r="K271" s="20">
        <v>2366.16</v>
      </c>
      <c r="L271" s="20">
        <v>0</v>
      </c>
      <c r="M271" s="5">
        <v>44666</v>
      </c>
    </row>
    <row r="272" spans="6:13" x14ac:dyDescent="0.25">
      <c r="F272" s="120" t="s">
        <v>651</v>
      </c>
      <c r="G272" s="20">
        <v>1867.05</v>
      </c>
      <c r="H272" s="5">
        <v>44666.516400462962</v>
      </c>
      <c r="I272" s="120"/>
      <c r="J272" s="120" t="s">
        <v>652</v>
      </c>
      <c r="K272" s="20">
        <v>1867.05</v>
      </c>
      <c r="L272" s="20">
        <v>0</v>
      </c>
      <c r="M272" s="5">
        <v>44666</v>
      </c>
    </row>
    <row r="273" spans="6:13" x14ac:dyDescent="0.25">
      <c r="F273" s="120" t="s">
        <v>653</v>
      </c>
      <c r="G273" s="20">
        <v>374.2</v>
      </c>
      <c r="H273" s="5">
        <v>44666.516967592594</v>
      </c>
      <c r="I273" s="120"/>
      <c r="J273" s="120" t="s">
        <v>654</v>
      </c>
      <c r="K273" s="20">
        <v>374.2</v>
      </c>
      <c r="L273" s="20">
        <v>0</v>
      </c>
      <c r="M273" s="5">
        <v>44666</v>
      </c>
    </row>
    <row r="274" spans="6:13" x14ac:dyDescent="0.25">
      <c r="F274" s="120" t="s">
        <v>655</v>
      </c>
      <c r="G274" s="20">
        <v>1314.8</v>
      </c>
      <c r="H274" s="5">
        <v>44669.634166666663</v>
      </c>
      <c r="I274" s="120"/>
      <c r="J274" s="120" t="s">
        <v>132</v>
      </c>
      <c r="K274" s="20">
        <v>1314.8</v>
      </c>
      <c r="L274" s="20">
        <v>0</v>
      </c>
      <c r="M274" s="5">
        <v>44669</v>
      </c>
    </row>
    <row r="275" spans="6:13" x14ac:dyDescent="0.25">
      <c r="F275" s="120" t="s">
        <v>656</v>
      </c>
      <c r="G275" s="20">
        <v>524.95000000000005</v>
      </c>
      <c r="H275" s="5">
        <v>44669.634675925925</v>
      </c>
      <c r="I275" s="120"/>
      <c r="J275" s="120" t="s">
        <v>130</v>
      </c>
      <c r="K275" s="20">
        <v>524.95000000000005</v>
      </c>
      <c r="L275" s="20">
        <v>0</v>
      </c>
      <c r="M275" s="5">
        <v>44669</v>
      </c>
    </row>
    <row r="276" spans="6:13" x14ac:dyDescent="0.25">
      <c r="F276" s="120" t="s">
        <v>657</v>
      </c>
      <c r="G276" s="20">
        <v>1253.74</v>
      </c>
      <c r="H276" s="5">
        <v>44669.635740740741</v>
      </c>
      <c r="I276" s="120"/>
      <c r="J276" s="120" t="s">
        <v>658</v>
      </c>
      <c r="K276" s="20">
        <v>1253.74</v>
      </c>
      <c r="L276" s="20">
        <v>0</v>
      </c>
      <c r="M276" s="5">
        <v>44669</v>
      </c>
    </row>
    <row r="277" spans="6:13" x14ac:dyDescent="0.25">
      <c r="F277" s="120" t="s">
        <v>659</v>
      </c>
      <c r="G277" s="20">
        <v>1623.15</v>
      </c>
      <c r="H277" s="5">
        <v>44669.636342592596</v>
      </c>
      <c r="I277" s="120"/>
      <c r="J277" s="120" t="s">
        <v>660</v>
      </c>
      <c r="K277" s="20">
        <v>1623.15</v>
      </c>
      <c r="L277" s="20">
        <v>0</v>
      </c>
      <c r="M277" s="5">
        <v>44669</v>
      </c>
    </row>
    <row r="278" spans="6:13" x14ac:dyDescent="0.25">
      <c r="F278" s="120" t="s">
        <v>661</v>
      </c>
      <c r="G278" s="20">
        <v>485.13</v>
      </c>
      <c r="H278" s="5">
        <v>44669.636874999997</v>
      </c>
      <c r="I278" s="120"/>
      <c r="J278" s="120" t="s">
        <v>662</v>
      </c>
      <c r="K278" s="20">
        <v>485.13</v>
      </c>
      <c r="L278" s="20">
        <v>0</v>
      </c>
      <c r="M278" s="5">
        <v>44669</v>
      </c>
    </row>
    <row r="279" spans="6:13" x14ac:dyDescent="0.25">
      <c r="F279" s="120" t="s">
        <v>663</v>
      </c>
      <c r="G279" s="20">
        <v>417.3</v>
      </c>
      <c r="H279" s="5">
        <v>44669.637627314813</v>
      </c>
      <c r="I279" s="120"/>
      <c r="J279" s="120" t="s">
        <v>664</v>
      </c>
      <c r="K279" s="20">
        <v>417.3</v>
      </c>
      <c r="L279" s="20">
        <v>71.95</v>
      </c>
      <c r="M279" s="5">
        <v>44669</v>
      </c>
    </row>
    <row r="280" spans="6:13" x14ac:dyDescent="0.25">
      <c r="F280" s="120" t="s">
        <v>665</v>
      </c>
      <c r="G280" s="20">
        <v>455.46</v>
      </c>
      <c r="H280" s="5">
        <v>44669.638055555559</v>
      </c>
      <c r="I280" s="120"/>
      <c r="J280" s="120" t="s">
        <v>666</v>
      </c>
      <c r="K280" s="20">
        <v>455.46</v>
      </c>
      <c r="L280" s="20">
        <v>35</v>
      </c>
      <c r="M280" s="5">
        <v>44669</v>
      </c>
    </row>
    <row r="281" spans="6:13" x14ac:dyDescent="0.25">
      <c r="F281" s="120" t="s">
        <v>667</v>
      </c>
      <c r="G281" s="20">
        <v>486.63</v>
      </c>
      <c r="H281" s="5">
        <v>44669.638437499998</v>
      </c>
      <c r="I281" s="120"/>
      <c r="J281" s="120" t="s">
        <v>668</v>
      </c>
      <c r="K281" s="20">
        <v>486.63</v>
      </c>
      <c r="L281" s="20">
        <v>0</v>
      </c>
      <c r="M281" s="5">
        <v>44669</v>
      </c>
    </row>
    <row r="282" spans="6:13" x14ac:dyDescent="0.25">
      <c r="F282" s="120" t="s">
        <v>669</v>
      </c>
      <c r="G282" s="20">
        <v>197.44</v>
      </c>
      <c r="H282" s="5">
        <v>44669.639525462961</v>
      </c>
      <c r="I282" s="120"/>
      <c r="J282" s="120" t="s">
        <v>670</v>
      </c>
      <c r="K282" s="20">
        <v>197.44</v>
      </c>
      <c r="L282" s="20">
        <v>0</v>
      </c>
      <c r="M282" s="5">
        <v>44669</v>
      </c>
    </row>
    <row r="283" spans="6:13" x14ac:dyDescent="0.25">
      <c r="F283" s="120" t="s">
        <v>671</v>
      </c>
      <c r="G283" s="20">
        <v>421.84</v>
      </c>
      <c r="H283" s="5">
        <v>44669.639953703707</v>
      </c>
      <c r="I283" s="120"/>
      <c r="J283" s="120" t="s">
        <v>672</v>
      </c>
      <c r="K283" s="20">
        <v>421.84</v>
      </c>
      <c r="L283" s="20">
        <v>0</v>
      </c>
      <c r="M283" s="5">
        <v>44669</v>
      </c>
    </row>
    <row r="284" spans="6:13" x14ac:dyDescent="0.25">
      <c r="F284" s="120" t="s">
        <v>673</v>
      </c>
      <c r="G284" s="20">
        <v>234.94</v>
      </c>
      <c r="H284" s="5">
        <v>44669.640405092592</v>
      </c>
      <c r="I284" s="120"/>
      <c r="J284" s="120" t="s">
        <v>674</v>
      </c>
      <c r="K284" s="20">
        <v>234.94</v>
      </c>
      <c r="L284" s="20">
        <v>0</v>
      </c>
      <c r="M284" s="5">
        <v>44669</v>
      </c>
    </row>
    <row r="285" spans="6:13" x14ac:dyDescent="0.25">
      <c r="F285" s="120" t="s">
        <v>675</v>
      </c>
      <c r="G285" s="20">
        <v>317.23</v>
      </c>
      <c r="H285" s="5">
        <v>44669.641030092593</v>
      </c>
      <c r="I285" s="120"/>
      <c r="J285" s="120" t="s">
        <v>676</v>
      </c>
      <c r="K285" s="20">
        <v>317.23</v>
      </c>
      <c r="L285" s="20">
        <v>0</v>
      </c>
      <c r="M285" s="5">
        <v>44669</v>
      </c>
    </row>
    <row r="286" spans="6:13" x14ac:dyDescent="0.25">
      <c r="F286" s="120" t="s">
        <v>677</v>
      </c>
      <c r="G286" s="20">
        <v>484.77</v>
      </c>
      <c r="H286" s="5">
        <v>44669.641435185185</v>
      </c>
      <c r="I286" s="120"/>
      <c r="J286" s="120" t="s">
        <v>678</v>
      </c>
      <c r="K286" s="20">
        <v>484.77</v>
      </c>
      <c r="L286" s="20">
        <v>0</v>
      </c>
      <c r="M286" s="5">
        <v>44669</v>
      </c>
    </row>
    <row r="287" spans="6:13" x14ac:dyDescent="0.25">
      <c r="F287" s="120" t="s">
        <v>679</v>
      </c>
      <c r="G287" s="20">
        <v>530.73</v>
      </c>
      <c r="H287" s="5">
        <v>44669.641782407409</v>
      </c>
      <c r="I287" s="120"/>
      <c r="J287" s="120" t="s">
        <v>680</v>
      </c>
      <c r="K287" s="20">
        <v>530.73</v>
      </c>
      <c r="L287" s="20">
        <v>0</v>
      </c>
      <c r="M287" s="5">
        <v>44669</v>
      </c>
    </row>
    <row r="288" spans="6:13" x14ac:dyDescent="0.25">
      <c r="F288" s="120" t="s">
        <v>681</v>
      </c>
      <c r="G288" s="20">
        <v>233.78</v>
      </c>
      <c r="H288" s="5">
        <v>44669.642164351855</v>
      </c>
      <c r="I288" s="120"/>
      <c r="J288" s="120" t="s">
        <v>682</v>
      </c>
      <c r="K288" s="20">
        <v>233.78</v>
      </c>
      <c r="L288" s="20">
        <v>0</v>
      </c>
      <c r="M288" s="5">
        <v>44669</v>
      </c>
    </row>
    <row r="289" spans="6:13" x14ac:dyDescent="0.25">
      <c r="F289" s="120" t="s">
        <v>683</v>
      </c>
      <c r="G289" s="20">
        <v>153.11000000000001</v>
      </c>
      <c r="H289" s="5">
        <v>44669.642500000002</v>
      </c>
      <c r="I289" s="120"/>
      <c r="J289" s="120" t="s">
        <v>684</v>
      </c>
      <c r="K289" s="20">
        <v>153.11000000000001</v>
      </c>
      <c r="L289" s="20">
        <v>0</v>
      </c>
      <c r="M289" s="5">
        <v>44669</v>
      </c>
    </row>
    <row r="290" spans="6:13" x14ac:dyDescent="0.25">
      <c r="F290" s="120" t="s">
        <v>685</v>
      </c>
      <c r="G290" s="20">
        <v>401.8</v>
      </c>
      <c r="H290" s="5">
        <v>44669.642870370371</v>
      </c>
      <c r="I290" s="120"/>
      <c r="J290" s="120" t="s">
        <v>686</v>
      </c>
      <c r="K290" s="20">
        <v>401.8</v>
      </c>
      <c r="L290" s="20">
        <v>0</v>
      </c>
      <c r="M290" s="5">
        <v>44669</v>
      </c>
    </row>
    <row r="291" spans="6:13" x14ac:dyDescent="0.25">
      <c r="F291" s="120" t="s">
        <v>687</v>
      </c>
      <c r="G291" s="20">
        <v>5077.9799999999996</v>
      </c>
      <c r="H291" s="5">
        <v>44670.16605324074</v>
      </c>
      <c r="I291" s="120"/>
      <c r="J291" s="120" t="s">
        <v>688</v>
      </c>
      <c r="K291" s="20">
        <v>5077.9799999999996</v>
      </c>
      <c r="L291" s="20">
        <v>0</v>
      </c>
      <c r="M291" s="5">
        <v>44670</v>
      </c>
    </row>
    <row r="292" spans="6:13" x14ac:dyDescent="0.25">
      <c r="F292" s="120" t="s">
        <v>689</v>
      </c>
      <c r="G292" s="20">
        <v>975</v>
      </c>
      <c r="H292" s="5">
        <v>44670.16615740741</v>
      </c>
      <c r="I292" s="120"/>
      <c r="J292" s="120" t="s">
        <v>688</v>
      </c>
      <c r="K292" s="20">
        <v>975</v>
      </c>
      <c r="L292" s="20">
        <v>0</v>
      </c>
      <c r="M292" s="5">
        <v>44670</v>
      </c>
    </row>
    <row r="293" spans="6:13" x14ac:dyDescent="0.25">
      <c r="F293" s="120" t="s">
        <v>690</v>
      </c>
      <c r="G293" s="20">
        <v>13.67</v>
      </c>
      <c r="H293" s="5">
        <v>44670.166192129633</v>
      </c>
      <c r="I293" s="120"/>
      <c r="J293" s="120" t="s">
        <v>688</v>
      </c>
      <c r="K293" s="20">
        <v>13.67</v>
      </c>
      <c r="L293" s="20">
        <v>0</v>
      </c>
      <c r="M293" s="5">
        <v>44670</v>
      </c>
    </row>
    <row r="294" spans="6:13" x14ac:dyDescent="0.25">
      <c r="F294" s="120" t="s">
        <v>691</v>
      </c>
      <c r="G294" s="20">
        <v>4921.62</v>
      </c>
      <c r="H294" s="5">
        <v>44673.396018518521</v>
      </c>
      <c r="I294" s="120"/>
      <c r="J294" s="120" t="s">
        <v>216</v>
      </c>
      <c r="K294" s="20">
        <v>4921.62</v>
      </c>
      <c r="L294" s="20">
        <v>59.99</v>
      </c>
      <c r="M294" s="5">
        <v>44673</v>
      </c>
    </row>
    <row r="295" spans="6:13" x14ac:dyDescent="0.25">
      <c r="F295" s="120" t="s">
        <v>692</v>
      </c>
      <c r="G295" s="20">
        <v>4872.17</v>
      </c>
      <c r="H295" s="5">
        <v>44673.396631944444</v>
      </c>
      <c r="I295" s="120"/>
      <c r="J295" s="120" t="s">
        <v>236</v>
      </c>
      <c r="K295" s="20">
        <v>4872.17</v>
      </c>
      <c r="L295" s="20">
        <v>0</v>
      </c>
      <c r="M295" s="5">
        <v>44673</v>
      </c>
    </row>
    <row r="296" spans="6:13" x14ac:dyDescent="0.25">
      <c r="F296" s="120" t="s">
        <v>693</v>
      </c>
      <c r="G296" s="20">
        <v>13491.61</v>
      </c>
      <c r="H296" s="5">
        <v>44673.397199074076</v>
      </c>
      <c r="I296" s="120"/>
      <c r="J296" s="120" t="s">
        <v>694</v>
      </c>
      <c r="K296" s="20">
        <v>13491.61</v>
      </c>
      <c r="L296" s="20">
        <v>0</v>
      </c>
      <c r="M296" s="5">
        <v>44673</v>
      </c>
    </row>
    <row r="297" spans="6:13" x14ac:dyDescent="0.25">
      <c r="F297" s="120" t="s">
        <v>695</v>
      </c>
      <c r="G297" s="20">
        <v>730.78</v>
      </c>
      <c r="H297" s="5">
        <v>44673.469224537039</v>
      </c>
      <c r="I297" s="120"/>
      <c r="J297" s="120" t="s">
        <v>132</v>
      </c>
      <c r="K297" s="20">
        <v>730.78</v>
      </c>
      <c r="L297" s="20">
        <v>0</v>
      </c>
      <c r="M297" s="5">
        <v>44673</v>
      </c>
    </row>
    <row r="298" spans="6:13" x14ac:dyDescent="0.25">
      <c r="F298" s="120" t="s">
        <v>696</v>
      </c>
      <c r="G298" s="20">
        <v>744.42</v>
      </c>
      <c r="H298" s="5">
        <v>44673.471180555556</v>
      </c>
      <c r="I298" s="120"/>
      <c r="J298" s="120" t="s">
        <v>130</v>
      </c>
      <c r="K298" s="20">
        <v>744.42</v>
      </c>
      <c r="L298" s="20">
        <v>0</v>
      </c>
      <c r="M298" s="5">
        <v>44673</v>
      </c>
    </row>
    <row r="299" spans="6:13" x14ac:dyDescent="0.25">
      <c r="F299" s="120" t="s">
        <v>697</v>
      </c>
      <c r="G299" s="20">
        <v>982.62</v>
      </c>
      <c r="H299" s="5">
        <v>44673.47148148148</v>
      </c>
      <c r="I299" s="120"/>
      <c r="J299" s="120" t="s">
        <v>188</v>
      </c>
      <c r="K299" s="20">
        <v>982.62</v>
      </c>
      <c r="L299" s="20">
        <v>0</v>
      </c>
      <c r="M299" s="5">
        <v>44673</v>
      </c>
    </row>
    <row r="300" spans="6:13" x14ac:dyDescent="0.25">
      <c r="F300" s="120" t="s">
        <v>698</v>
      </c>
      <c r="G300" s="20">
        <v>223.48</v>
      </c>
      <c r="H300" s="5">
        <v>44673.471863425926</v>
      </c>
      <c r="I300" s="120"/>
      <c r="J300" s="120" t="s">
        <v>699</v>
      </c>
      <c r="K300" s="20">
        <v>223.48</v>
      </c>
      <c r="L300" s="20">
        <v>0</v>
      </c>
      <c r="M300" s="5">
        <v>44673</v>
      </c>
    </row>
    <row r="301" spans="6:13" x14ac:dyDescent="0.25">
      <c r="F301" s="120" t="s">
        <v>700</v>
      </c>
      <c r="G301" s="20">
        <v>31.5</v>
      </c>
      <c r="H301" s="5">
        <v>44673.47452546296</v>
      </c>
      <c r="I301" s="120"/>
      <c r="J301" s="120" t="s">
        <v>430</v>
      </c>
      <c r="K301" s="20">
        <v>31.5</v>
      </c>
      <c r="L301" s="20">
        <v>0</v>
      </c>
      <c r="M301" s="5">
        <v>44673</v>
      </c>
    </row>
    <row r="302" spans="6:13" x14ac:dyDescent="0.25">
      <c r="F302" s="120" t="s">
        <v>701</v>
      </c>
      <c r="G302" s="20">
        <v>201.55</v>
      </c>
      <c r="H302" s="5">
        <v>44676.474421296298</v>
      </c>
      <c r="I302" s="120"/>
      <c r="J302" s="120" t="s">
        <v>132</v>
      </c>
      <c r="K302" s="20">
        <v>201.55</v>
      </c>
      <c r="L302" s="20">
        <v>0</v>
      </c>
      <c r="M302" s="5">
        <v>44676</v>
      </c>
    </row>
    <row r="303" spans="6:13" x14ac:dyDescent="0.25">
      <c r="F303" s="120" t="s">
        <v>702</v>
      </c>
      <c r="G303" s="20">
        <v>455.43</v>
      </c>
      <c r="H303" s="5">
        <v>44676.474756944444</v>
      </c>
      <c r="I303" s="120"/>
      <c r="J303" s="120" t="s">
        <v>130</v>
      </c>
      <c r="K303" s="20">
        <v>455.43</v>
      </c>
      <c r="L303" s="20">
        <v>0</v>
      </c>
      <c r="M303" s="5">
        <v>44676</v>
      </c>
    </row>
    <row r="304" spans="6:13" x14ac:dyDescent="0.25">
      <c r="F304" s="120" t="s">
        <v>703</v>
      </c>
      <c r="G304" s="20">
        <v>715.44</v>
      </c>
      <c r="H304" s="5">
        <v>44677.163576388892</v>
      </c>
      <c r="I304" s="120"/>
      <c r="J304" s="120" t="s">
        <v>704</v>
      </c>
      <c r="K304" s="20">
        <v>715.44</v>
      </c>
      <c r="L304" s="20">
        <v>0</v>
      </c>
      <c r="M304" s="5">
        <v>44677</v>
      </c>
    </row>
    <row r="305" spans="6:13" x14ac:dyDescent="0.25">
      <c r="F305" s="120" t="s">
        <v>705</v>
      </c>
      <c r="G305" s="20">
        <v>195.03</v>
      </c>
      <c r="H305" s="5">
        <v>44677.163599537038</v>
      </c>
      <c r="I305" s="120"/>
      <c r="J305" s="120" t="s">
        <v>704</v>
      </c>
      <c r="K305" s="20">
        <v>195.03</v>
      </c>
      <c r="L305" s="20">
        <v>0</v>
      </c>
      <c r="M305" s="5">
        <v>44677</v>
      </c>
    </row>
    <row r="306" spans="6:13" x14ac:dyDescent="0.25">
      <c r="F306" s="120" t="s">
        <v>706</v>
      </c>
      <c r="G306" s="20">
        <v>532.98</v>
      </c>
      <c r="H306" s="5">
        <v>44677.163599537038</v>
      </c>
      <c r="I306" s="120"/>
      <c r="J306" s="120" t="s">
        <v>704</v>
      </c>
      <c r="K306" s="20">
        <v>532.98</v>
      </c>
      <c r="L306" s="20">
        <v>0</v>
      </c>
      <c r="M306" s="5">
        <v>44677</v>
      </c>
    </row>
    <row r="307" spans="6:13" x14ac:dyDescent="0.25">
      <c r="F307" s="120" t="s">
        <v>707</v>
      </c>
      <c r="G307" s="20">
        <v>1279.97</v>
      </c>
      <c r="H307" s="5">
        <v>44680.56695601852</v>
      </c>
      <c r="I307" s="120"/>
      <c r="J307" s="120" t="s">
        <v>708</v>
      </c>
      <c r="K307" s="20">
        <v>1279.97</v>
      </c>
      <c r="L307" s="20">
        <v>0</v>
      </c>
      <c r="M307" s="5">
        <v>44680</v>
      </c>
    </row>
    <row r="308" spans="6:13" x14ac:dyDescent="0.25">
      <c r="F308" s="120" t="s">
        <v>709</v>
      </c>
      <c r="G308" s="20">
        <v>897.64</v>
      </c>
      <c r="H308" s="5">
        <v>44680.571423611109</v>
      </c>
      <c r="I308" s="120"/>
      <c r="J308" s="120" t="s">
        <v>132</v>
      </c>
      <c r="K308" s="20">
        <v>897.64</v>
      </c>
      <c r="L308" s="20">
        <v>0</v>
      </c>
      <c r="M308" s="5">
        <v>44680</v>
      </c>
    </row>
    <row r="309" spans="6:13" x14ac:dyDescent="0.25">
      <c r="F309" s="120" t="s">
        <v>710</v>
      </c>
      <c r="G309" s="20">
        <v>1682.73</v>
      </c>
      <c r="H309" s="5">
        <v>44680.571840277778</v>
      </c>
      <c r="I309" s="120"/>
      <c r="J309" s="120" t="s">
        <v>132</v>
      </c>
      <c r="K309" s="20">
        <v>1682.73</v>
      </c>
      <c r="L309" s="20">
        <v>0</v>
      </c>
      <c r="M309" s="5">
        <v>44680</v>
      </c>
    </row>
    <row r="310" spans="6:13" x14ac:dyDescent="0.25">
      <c r="F310" s="120" t="s">
        <v>711</v>
      </c>
      <c r="G310" s="20">
        <v>409.47</v>
      </c>
      <c r="H310" s="5">
        <v>44680.572476851848</v>
      </c>
      <c r="I310" s="120"/>
      <c r="J310" s="120" t="s">
        <v>130</v>
      </c>
      <c r="K310" s="20">
        <v>409.47</v>
      </c>
      <c r="L310" s="20">
        <v>0</v>
      </c>
      <c r="M310" s="5">
        <v>44680</v>
      </c>
    </row>
    <row r="311" spans="6:13" x14ac:dyDescent="0.25">
      <c r="F311" s="120" t="s">
        <v>712</v>
      </c>
      <c r="G311" s="20">
        <v>1275.8699999999999</v>
      </c>
      <c r="H311" s="5">
        <v>44680.572962962964</v>
      </c>
      <c r="I311" s="120"/>
      <c r="J311" s="120" t="s">
        <v>130</v>
      </c>
      <c r="K311" s="20">
        <v>1275.8699999999999</v>
      </c>
      <c r="L311" s="20">
        <v>0</v>
      </c>
      <c r="M311" s="5">
        <v>44680</v>
      </c>
    </row>
    <row r="312" spans="6:13" x14ac:dyDescent="0.25">
      <c r="F312" s="120" t="s">
        <v>713</v>
      </c>
      <c r="G312" s="20">
        <v>1845.93</v>
      </c>
      <c r="H312" s="5">
        <v>44680.573368055557</v>
      </c>
      <c r="I312" s="120"/>
      <c r="J312" s="120" t="s">
        <v>714</v>
      </c>
      <c r="K312" s="20">
        <v>1845.93</v>
      </c>
      <c r="L312" s="20">
        <v>0</v>
      </c>
      <c r="M312" s="5">
        <v>44680</v>
      </c>
    </row>
    <row r="313" spans="6:13" x14ac:dyDescent="0.25">
      <c r="F313" s="120" t="s">
        <v>715</v>
      </c>
      <c r="G313" s="20">
        <v>500.09</v>
      </c>
      <c r="H313" s="5">
        <v>44680.573842592596</v>
      </c>
      <c r="I313" s="120"/>
      <c r="J313" s="120" t="s">
        <v>216</v>
      </c>
      <c r="K313" s="20">
        <v>500.09</v>
      </c>
      <c r="L313" s="20">
        <v>77.22</v>
      </c>
      <c r="M313" s="5">
        <v>44680</v>
      </c>
    </row>
    <row r="314" spans="6:13" x14ac:dyDescent="0.25">
      <c r="F314" s="120" t="s">
        <v>716</v>
      </c>
      <c r="G314" s="20">
        <v>643.17999999999995</v>
      </c>
      <c r="H314" s="5">
        <v>44680.574305555558</v>
      </c>
      <c r="I314" s="120"/>
      <c r="J314" s="120" t="s">
        <v>188</v>
      </c>
      <c r="K314" s="20">
        <v>643.17999999999995</v>
      </c>
      <c r="L314" s="20">
        <v>0</v>
      </c>
      <c r="M314" s="5">
        <v>44680</v>
      </c>
    </row>
    <row r="315" spans="6:13" x14ac:dyDescent="0.25">
      <c r="F315" s="120" t="s">
        <v>717</v>
      </c>
      <c r="G315" s="20">
        <v>4538.5200000000004</v>
      </c>
      <c r="H315" s="5">
        <v>44680.574861111112</v>
      </c>
      <c r="I315" s="120"/>
      <c r="J315" s="120" t="s">
        <v>236</v>
      </c>
      <c r="K315" s="20">
        <v>4538.5200000000004</v>
      </c>
      <c r="L315" s="20">
        <v>0</v>
      </c>
      <c r="M315" s="5">
        <v>44680</v>
      </c>
    </row>
    <row r="316" spans="6:13" x14ac:dyDescent="0.25">
      <c r="F316" s="120" t="s">
        <v>718</v>
      </c>
      <c r="G316" s="20">
        <v>1166.07</v>
      </c>
      <c r="H316" s="5">
        <v>44680.575300925928</v>
      </c>
      <c r="I316" s="120"/>
      <c r="J316" s="120" t="s">
        <v>719</v>
      </c>
      <c r="K316" s="20">
        <v>1166.07</v>
      </c>
      <c r="L316" s="20">
        <v>0</v>
      </c>
      <c r="M316" s="5">
        <v>44680</v>
      </c>
    </row>
    <row r="317" spans="6:13" x14ac:dyDescent="0.25">
      <c r="F317" s="120" t="s">
        <v>720</v>
      </c>
      <c r="G317" s="20">
        <v>1444.63</v>
      </c>
      <c r="H317" s="5">
        <v>44680.575694444444</v>
      </c>
      <c r="I317" s="120"/>
      <c r="J317" s="120" t="s">
        <v>721</v>
      </c>
      <c r="K317" s="20">
        <v>1444.63</v>
      </c>
      <c r="L317" s="20">
        <v>0</v>
      </c>
      <c r="M317" s="5">
        <v>44680</v>
      </c>
    </row>
    <row r="318" spans="6:13" x14ac:dyDescent="0.25">
      <c r="F318" s="120" t="s">
        <v>722</v>
      </c>
      <c r="G318" s="20">
        <v>356.87</v>
      </c>
      <c r="H318" s="5">
        <v>44680.576099537036</v>
      </c>
      <c r="I318" s="120"/>
      <c r="J318" s="120" t="s">
        <v>723</v>
      </c>
      <c r="K318" s="20">
        <v>356.87</v>
      </c>
      <c r="L318" s="20">
        <v>0</v>
      </c>
      <c r="M318" s="5">
        <v>44680</v>
      </c>
    </row>
    <row r="319" spans="6:13" x14ac:dyDescent="0.25">
      <c r="F319" s="120" t="s">
        <v>724</v>
      </c>
      <c r="G319" s="20">
        <v>372.12</v>
      </c>
      <c r="H319" s="5">
        <v>44680.576469907406</v>
      </c>
      <c r="I319" s="120"/>
      <c r="J319" s="120" t="s">
        <v>725</v>
      </c>
      <c r="K319" s="20">
        <v>372.12</v>
      </c>
      <c r="L319" s="20">
        <v>0</v>
      </c>
      <c r="M319" s="5">
        <v>44680</v>
      </c>
    </row>
    <row r="320" spans="6:13" x14ac:dyDescent="0.25">
      <c r="F320" s="120" t="s">
        <v>726</v>
      </c>
      <c r="G320" s="20">
        <v>1005.66</v>
      </c>
      <c r="H320" s="5">
        <v>44680.576886574076</v>
      </c>
      <c r="I320" s="120"/>
      <c r="J320" s="120" t="s">
        <v>727</v>
      </c>
      <c r="K320" s="20">
        <v>1005.66</v>
      </c>
      <c r="L320" s="20">
        <v>0</v>
      </c>
      <c r="M320" s="5">
        <v>44680</v>
      </c>
    </row>
    <row r="321" spans="6:13" x14ac:dyDescent="0.25">
      <c r="F321" s="120" t="s">
        <v>728</v>
      </c>
      <c r="G321" s="20">
        <v>373.53</v>
      </c>
      <c r="H321" s="5">
        <v>44680.577337962961</v>
      </c>
      <c r="I321" s="120"/>
      <c r="J321" s="120" t="s">
        <v>729</v>
      </c>
      <c r="K321" s="20">
        <v>373.53</v>
      </c>
      <c r="L321" s="20">
        <v>0</v>
      </c>
      <c r="M321" s="5">
        <v>44680</v>
      </c>
    </row>
    <row r="322" spans="6:13" x14ac:dyDescent="0.25">
      <c r="F322" s="120" t="s">
        <v>730</v>
      </c>
      <c r="G322" s="20">
        <v>87.92</v>
      </c>
      <c r="H322" s="5">
        <v>44680.578958333332</v>
      </c>
      <c r="I322" s="120"/>
      <c r="J322" s="120" t="s">
        <v>172</v>
      </c>
      <c r="K322" s="20">
        <v>87.92</v>
      </c>
      <c r="L322" s="20">
        <v>0</v>
      </c>
      <c r="M322" s="5">
        <v>44680</v>
      </c>
    </row>
    <row r="323" spans="6:13" x14ac:dyDescent="0.25">
      <c r="F323" s="120" t="s">
        <v>731</v>
      </c>
      <c r="G323" s="20">
        <v>134.96</v>
      </c>
      <c r="H323" s="5">
        <v>44680.579953703702</v>
      </c>
      <c r="I323" s="120"/>
      <c r="J323" s="120" t="s">
        <v>161</v>
      </c>
      <c r="K323" s="20">
        <v>134.96</v>
      </c>
      <c r="L323" s="20">
        <v>0</v>
      </c>
      <c r="M323" s="5">
        <v>44680</v>
      </c>
    </row>
    <row r="324" spans="6:13" x14ac:dyDescent="0.25">
      <c r="F324" s="120" t="s">
        <v>748</v>
      </c>
      <c r="G324" s="20">
        <v>2600</v>
      </c>
      <c r="H324" s="5">
        <v>44683.162604166668</v>
      </c>
      <c r="I324" s="120"/>
      <c r="J324" s="120" t="s">
        <v>749</v>
      </c>
      <c r="K324" s="20">
        <v>2600</v>
      </c>
      <c r="L324" s="20">
        <v>0</v>
      </c>
      <c r="M324" s="5">
        <v>44683</v>
      </c>
    </row>
    <row r="325" spans="6:13" x14ac:dyDescent="0.25">
      <c r="F325" s="120" t="s">
        <v>750</v>
      </c>
      <c r="G325" s="20">
        <v>1399.45</v>
      </c>
      <c r="H325" s="5">
        <v>44683.725358796299</v>
      </c>
      <c r="I325" s="120"/>
      <c r="J325" s="120" t="s">
        <v>132</v>
      </c>
      <c r="K325" s="20">
        <v>1399.45</v>
      </c>
      <c r="L325" s="20">
        <v>0</v>
      </c>
      <c r="M325" s="5">
        <v>44683</v>
      </c>
    </row>
    <row r="326" spans="6:13" x14ac:dyDescent="0.25">
      <c r="F326" s="120" t="s">
        <v>751</v>
      </c>
      <c r="G326" s="20">
        <v>4444.78</v>
      </c>
      <c r="H326" s="5">
        <v>44683.726388888892</v>
      </c>
      <c r="I326" s="120"/>
      <c r="J326" s="120" t="s">
        <v>130</v>
      </c>
      <c r="K326" s="20">
        <v>4444.78</v>
      </c>
      <c r="L326" s="20">
        <v>0</v>
      </c>
      <c r="M326" s="5">
        <v>44683</v>
      </c>
    </row>
    <row r="327" spans="6:13" x14ac:dyDescent="0.25">
      <c r="F327" s="120" t="s">
        <v>752</v>
      </c>
      <c r="G327" s="20">
        <v>4354.99</v>
      </c>
      <c r="H327" s="5">
        <v>44683.727002314816</v>
      </c>
      <c r="I327" s="120"/>
      <c r="J327" s="120" t="s">
        <v>240</v>
      </c>
      <c r="K327" s="20">
        <v>4354.99</v>
      </c>
      <c r="L327" s="20">
        <v>0</v>
      </c>
      <c r="M327" s="5">
        <v>44683</v>
      </c>
    </row>
    <row r="328" spans="6:13" x14ac:dyDescent="0.25">
      <c r="F328" s="120" t="s">
        <v>753</v>
      </c>
      <c r="G328" s="20">
        <v>5886.9</v>
      </c>
      <c r="H328" s="5">
        <v>44684.1640162037</v>
      </c>
      <c r="I328" s="120"/>
      <c r="J328" s="120" t="s">
        <v>754</v>
      </c>
      <c r="K328" s="20">
        <v>5886.9</v>
      </c>
      <c r="L328" s="20">
        <v>0</v>
      </c>
      <c r="M328" s="5">
        <v>44684</v>
      </c>
    </row>
    <row r="329" spans="6:13" x14ac:dyDescent="0.25">
      <c r="F329" s="120" t="s">
        <v>755</v>
      </c>
      <c r="G329" s="20">
        <v>28.5</v>
      </c>
      <c r="H329" s="5">
        <v>44684.164085648146</v>
      </c>
      <c r="I329" s="120"/>
      <c r="J329" s="120" t="s">
        <v>754</v>
      </c>
      <c r="K329" s="20">
        <v>28.5</v>
      </c>
      <c r="L329" s="20">
        <v>0</v>
      </c>
      <c r="M329" s="5">
        <v>44684</v>
      </c>
    </row>
    <row r="330" spans="6:13" x14ac:dyDescent="0.25">
      <c r="F330" s="120" t="s">
        <v>756</v>
      </c>
      <c r="G330" s="20">
        <v>47.04</v>
      </c>
      <c r="H330" s="5">
        <v>44684.164085648146</v>
      </c>
      <c r="I330" s="120"/>
      <c r="J330" s="120" t="s">
        <v>754</v>
      </c>
      <c r="K330" s="20">
        <v>47.04</v>
      </c>
      <c r="L330" s="20">
        <v>0</v>
      </c>
      <c r="M330" s="5">
        <v>44684</v>
      </c>
    </row>
    <row r="331" spans="6:13" x14ac:dyDescent="0.25">
      <c r="F331" s="120" t="s">
        <v>757</v>
      </c>
      <c r="G331" s="20">
        <v>2293.11</v>
      </c>
      <c r="H331" s="5">
        <v>44684.889756944445</v>
      </c>
      <c r="I331" s="120"/>
      <c r="J331" s="120" t="s">
        <v>216</v>
      </c>
      <c r="K331" s="20">
        <v>2293.11</v>
      </c>
      <c r="L331" s="20">
        <v>0</v>
      </c>
      <c r="M331" s="5">
        <v>44684</v>
      </c>
    </row>
    <row r="332" spans="6:13" x14ac:dyDescent="0.25">
      <c r="F332" s="120" t="s">
        <v>758</v>
      </c>
      <c r="G332" s="20">
        <v>6484.85</v>
      </c>
      <c r="H332" s="5">
        <v>44684.890231481484</v>
      </c>
      <c r="I332" s="120"/>
      <c r="J332" s="120" t="s">
        <v>236</v>
      </c>
      <c r="K332" s="20">
        <v>6484.85</v>
      </c>
      <c r="L332" s="20">
        <v>0</v>
      </c>
      <c r="M332" s="5">
        <v>44684</v>
      </c>
    </row>
    <row r="333" spans="6:13" x14ac:dyDescent="0.25">
      <c r="F333" s="120" t="s">
        <v>759</v>
      </c>
      <c r="G333" s="20">
        <v>294.74</v>
      </c>
      <c r="H333" s="5">
        <v>44684.890486111108</v>
      </c>
      <c r="I333" s="120"/>
      <c r="J333" s="120" t="s">
        <v>188</v>
      </c>
      <c r="K333" s="20">
        <v>294.74</v>
      </c>
      <c r="L333" s="20">
        <v>0</v>
      </c>
      <c r="M333" s="5">
        <v>44684</v>
      </c>
    </row>
    <row r="334" spans="6:13" x14ac:dyDescent="0.25">
      <c r="F334" s="120" t="s">
        <v>760</v>
      </c>
      <c r="G334" s="20">
        <v>930.86</v>
      </c>
      <c r="H334" s="5">
        <v>44684.896921296298</v>
      </c>
      <c r="I334" s="120"/>
      <c r="J334" s="120" t="s">
        <v>761</v>
      </c>
      <c r="K334" s="20">
        <v>930.86</v>
      </c>
      <c r="L334" s="20">
        <v>0</v>
      </c>
      <c r="M334" s="5">
        <v>44684</v>
      </c>
    </row>
    <row r="335" spans="6:13" x14ac:dyDescent="0.25">
      <c r="F335" s="120" t="s">
        <v>762</v>
      </c>
      <c r="G335" s="20">
        <v>31.5</v>
      </c>
      <c r="H335" s="5">
        <v>44684.897361111114</v>
      </c>
      <c r="I335" s="120"/>
      <c r="J335" s="120" t="s">
        <v>763</v>
      </c>
      <c r="K335" s="20">
        <v>31.5</v>
      </c>
      <c r="L335" s="20">
        <v>0</v>
      </c>
      <c r="M335" s="5">
        <v>44684</v>
      </c>
    </row>
    <row r="336" spans="6:13" x14ac:dyDescent="0.25">
      <c r="F336" s="120" t="s">
        <v>764</v>
      </c>
      <c r="G336" s="20">
        <v>840.94</v>
      </c>
      <c r="H336" s="5">
        <v>44684.899965277778</v>
      </c>
      <c r="I336" s="120"/>
      <c r="J336" s="120" t="s">
        <v>765</v>
      </c>
      <c r="K336" s="20">
        <v>840.94</v>
      </c>
      <c r="L336" s="20">
        <v>0</v>
      </c>
      <c r="M336" s="5">
        <v>44684</v>
      </c>
    </row>
    <row r="337" spans="6:13" x14ac:dyDescent="0.25">
      <c r="F337" s="120" t="s">
        <v>766</v>
      </c>
      <c r="G337" s="20">
        <v>85.47</v>
      </c>
      <c r="H337" s="5">
        <v>44684.900520833333</v>
      </c>
      <c r="I337" s="120"/>
      <c r="J337" s="120" t="s">
        <v>763</v>
      </c>
      <c r="K337" s="20">
        <v>85.47</v>
      </c>
      <c r="L337" s="20">
        <v>0</v>
      </c>
      <c r="M337" s="5">
        <v>44684</v>
      </c>
    </row>
    <row r="338" spans="6:13" x14ac:dyDescent="0.25">
      <c r="F338" s="120" t="s">
        <v>767</v>
      </c>
      <c r="G338" s="20">
        <v>22.95</v>
      </c>
      <c r="H338" s="5">
        <v>44686.748831018522</v>
      </c>
      <c r="I338" s="120"/>
      <c r="J338" s="120" t="s">
        <v>768</v>
      </c>
      <c r="K338" s="20">
        <v>22.95</v>
      </c>
      <c r="L338" s="20">
        <v>0</v>
      </c>
      <c r="M338" s="5">
        <v>44686</v>
      </c>
    </row>
    <row r="339" spans="6:13" x14ac:dyDescent="0.25">
      <c r="F339" s="120" t="s">
        <v>769</v>
      </c>
      <c r="G339" s="20">
        <v>3495.54</v>
      </c>
      <c r="H339" s="5">
        <v>44691.162870370368</v>
      </c>
      <c r="I339" s="120"/>
      <c r="J339" s="120" t="s">
        <v>770</v>
      </c>
      <c r="K339" s="20">
        <v>3495.54</v>
      </c>
      <c r="L339" s="20">
        <v>0</v>
      </c>
      <c r="M339" s="5">
        <v>44691</v>
      </c>
    </row>
    <row r="340" spans="6:13" x14ac:dyDescent="0.25">
      <c r="F340" s="120" t="s">
        <v>771</v>
      </c>
      <c r="G340" s="20">
        <v>223.94</v>
      </c>
      <c r="H340" s="5">
        <v>44691.162905092591</v>
      </c>
      <c r="I340" s="120"/>
      <c r="J340" s="120" t="s">
        <v>770</v>
      </c>
      <c r="K340" s="20">
        <v>223.94</v>
      </c>
      <c r="L340" s="20">
        <v>0</v>
      </c>
      <c r="M340" s="5">
        <v>44691</v>
      </c>
    </row>
    <row r="341" spans="6:13" x14ac:dyDescent="0.25">
      <c r="F341" s="120" t="s">
        <v>772</v>
      </c>
      <c r="G341" s="20">
        <v>1908.85</v>
      </c>
      <c r="H341" s="5">
        <v>44698.168032407404</v>
      </c>
      <c r="I341" s="120"/>
      <c r="J341" s="120" t="s">
        <v>773</v>
      </c>
      <c r="K341" s="20">
        <v>1908.85</v>
      </c>
      <c r="L341" s="20">
        <v>0</v>
      </c>
      <c r="M341" s="5">
        <v>44698</v>
      </c>
    </row>
    <row r="342" spans="6:13" x14ac:dyDescent="0.25">
      <c r="F342" s="120" t="s">
        <v>774</v>
      </c>
      <c r="G342" s="20">
        <v>157.97999999999999</v>
      </c>
      <c r="H342" s="5">
        <v>44698.168055555558</v>
      </c>
      <c r="I342" s="120"/>
      <c r="J342" s="120" t="s">
        <v>773</v>
      </c>
      <c r="K342" s="20">
        <v>157.97999999999999</v>
      </c>
      <c r="L342" s="20">
        <v>0</v>
      </c>
      <c r="M342" s="5">
        <v>44698</v>
      </c>
    </row>
    <row r="343" spans="6:13" x14ac:dyDescent="0.25">
      <c r="F343" s="120" t="s">
        <v>775</v>
      </c>
      <c r="G343" s="20">
        <v>2574.1999999999998</v>
      </c>
      <c r="H343" s="5">
        <v>44698.490937499999</v>
      </c>
      <c r="I343" s="120"/>
      <c r="J343" s="120" t="s">
        <v>132</v>
      </c>
      <c r="K343" s="20">
        <v>2574.1999999999998</v>
      </c>
      <c r="L343" s="20">
        <v>0</v>
      </c>
      <c r="M343" s="5">
        <v>44698</v>
      </c>
    </row>
    <row r="344" spans="6:13" x14ac:dyDescent="0.25">
      <c r="F344" s="120" t="s">
        <v>776</v>
      </c>
      <c r="G344" s="20">
        <v>5217.6099999999997</v>
      </c>
      <c r="H344" s="5">
        <v>44698.491377314815</v>
      </c>
      <c r="I344" s="120"/>
      <c r="J344" s="120" t="s">
        <v>130</v>
      </c>
      <c r="K344" s="20">
        <v>5217.6099999999997</v>
      </c>
      <c r="L344" s="20">
        <v>0</v>
      </c>
      <c r="M344" s="5">
        <v>44698</v>
      </c>
    </row>
    <row r="345" spans="6:13" x14ac:dyDescent="0.25">
      <c r="F345" s="120" t="s">
        <v>777</v>
      </c>
      <c r="G345" s="20">
        <v>2497.3200000000002</v>
      </c>
      <c r="H345" s="5">
        <v>44698.491724537038</v>
      </c>
      <c r="I345" s="120"/>
      <c r="J345" s="120" t="s">
        <v>778</v>
      </c>
      <c r="K345" s="20">
        <v>2497.3200000000002</v>
      </c>
      <c r="L345" s="20">
        <v>972.41</v>
      </c>
      <c r="M345" s="5">
        <v>44698</v>
      </c>
    </row>
    <row r="346" spans="6:13" x14ac:dyDescent="0.25">
      <c r="F346" s="120" t="s">
        <v>779</v>
      </c>
      <c r="G346" s="20">
        <v>1861.02</v>
      </c>
      <c r="H346" s="5">
        <v>44698.492280092592</v>
      </c>
      <c r="I346" s="120"/>
      <c r="J346" s="120" t="s">
        <v>780</v>
      </c>
      <c r="K346" s="20">
        <v>1861.02</v>
      </c>
      <c r="L346" s="20">
        <v>17.989999999999998</v>
      </c>
      <c r="M346" s="5">
        <v>44698</v>
      </c>
    </row>
    <row r="347" spans="6:13" x14ac:dyDescent="0.25">
      <c r="F347" s="120" t="s">
        <v>781</v>
      </c>
      <c r="G347" s="20">
        <v>1759.5</v>
      </c>
      <c r="H347" s="5">
        <v>44698.492754629631</v>
      </c>
      <c r="I347" s="120"/>
      <c r="J347" s="120" t="s">
        <v>216</v>
      </c>
      <c r="K347" s="20">
        <v>1759.5</v>
      </c>
      <c r="L347" s="20">
        <v>0</v>
      </c>
      <c r="M347" s="5">
        <v>44698</v>
      </c>
    </row>
    <row r="348" spans="6:13" x14ac:dyDescent="0.25">
      <c r="F348" s="120" t="s">
        <v>782</v>
      </c>
      <c r="G348" s="20">
        <v>884.76</v>
      </c>
      <c r="H348" s="5">
        <v>44698.493761574071</v>
      </c>
      <c r="I348" s="120"/>
      <c r="J348" s="120" t="s">
        <v>188</v>
      </c>
      <c r="K348" s="20">
        <v>884.76</v>
      </c>
      <c r="L348" s="20">
        <v>0</v>
      </c>
      <c r="M348" s="5">
        <v>44698</v>
      </c>
    </row>
    <row r="349" spans="6:13" x14ac:dyDescent="0.25">
      <c r="F349" s="120" t="s">
        <v>783</v>
      </c>
      <c r="G349" s="20">
        <v>8568.92</v>
      </c>
      <c r="H349" s="5">
        <v>44698.494270833333</v>
      </c>
      <c r="I349" s="120"/>
      <c r="J349" s="120" t="s">
        <v>236</v>
      </c>
      <c r="K349" s="20">
        <v>8568.92</v>
      </c>
      <c r="L349" s="20">
        <v>0</v>
      </c>
      <c r="M349" s="5">
        <v>44698</v>
      </c>
    </row>
    <row r="350" spans="6:13" x14ac:dyDescent="0.25">
      <c r="F350" s="120" t="s">
        <v>784</v>
      </c>
      <c r="G350" s="20">
        <v>453.74</v>
      </c>
      <c r="H350" s="5">
        <v>44698.494699074072</v>
      </c>
      <c r="I350" s="120"/>
      <c r="J350" s="120" t="s">
        <v>765</v>
      </c>
      <c r="K350" s="20">
        <v>453.74</v>
      </c>
      <c r="L350" s="20">
        <v>0</v>
      </c>
      <c r="M350" s="5">
        <v>44698</v>
      </c>
    </row>
    <row r="351" spans="6:13" x14ac:dyDescent="0.25">
      <c r="F351" s="120" t="s">
        <v>785</v>
      </c>
      <c r="G351" s="20">
        <v>340.62</v>
      </c>
      <c r="H351" s="5">
        <v>44698.495115740741</v>
      </c>
      <c r="I351" s="120"/>
      <c r="J351" s="120" t="s">
        <v>763</v>
      </c>
      <c r="K351" s="20">
        <v>340.62</v>
      </c>
      <c r="L351" s="20">
        <v>0</v>
      </c>
      <c r="M351" s="5">
        <v>44698</v>
      </c>
    </row>
    <row r="352" spans="6:13" x14ac:dyDescent="0.25">
      <c r="F352" s="120" t="s">
        <v>786</v>
      </c>
      <c r="G352" s="20">
        <v>3252.52</v>
      </c>
      <c r="H352" s="5">
        <v>44698.495729166665</v>
      </c>
      <c r="I352" s="120"/>
      <c r="J352" s="120" t="s">
        <v>787</v>
      </c>
      <c r="K352" s="20">
        <v>3252.52</v>
      </c>
      <c r="L352" s="20">
        <v>33.56</v>
      </c>
      <c r="M352" s="5">
        <v>44698</v>
      </c>
    </row>
    <row r="353" spans="6:13" x14ac:dyDescent="0.25">
      <c r="F353" s="120" t="s">
        <v>788</v>
      </c>
      <c r="G353" s="20">
        <v>117.97</v>
      </c>
      <c r="H353" s="5">
        <v>44698.496493055558</v>
      </c>
      <c r="I353" s="120"/>
      <c r="J353" s="120" t="s">
        <v>161</v>
      </c>
      <c r="K353" s="20">
        <v>117.97</v>
      </c>
      <c r="L353" s="20">
        <v>0</v>
      </c>
      <c r="M353" s="5">
        <v>44698</v>
      </c>
    </row>
    <row r="354" spans="6:13" x14ac:dyDescent="0.25">
      <c r="F354" s="120" t="s">
        <v>789</v>
      </c>
      <c r="G354" s="20">
        <v>390.43</v>
      </c>
      <c r="H354" s="5">
        <v>44698.497210648151</v>
      </c>
      <c r="I354" s="120"/>
      <c r="J354" s="120" t="s">
        <v>172</v>
      </c>
      <c r="K354" s="20">
        <v>390.43</v>
      </c>
      <c r="L354" s="20">
        <v>0</v>
      </c>
      <c r="M354" s="5">
        <v>44698</v>
      </c>
    </row>
    <row r="355" spans="6:13" x14ac:dyDescent="0.25">
      <c r="F355" s="120" t="s">
        <v>790</v>
      </c>
      <c r="G355" s="20">
        <v>1220.9000000000001</v>
      </c>
      <c r="H355" s="5">
        <v>44698.497696759259</v>
      </c>
      <c r="I355" s="120"/>
      <c r="J355" s="120" t="s">
        <v>205</v>
      </c>
      <c r="K355" s="20">
        <v>1220.9000000000001</v>
      </c>
      <c r="L355" s="20">
        <v>0</v>
      </c>
      <c r="M355" s="5">
        <v>44698</v>
      </c>
    </row>
    <row r="356" spans="6:13" x14ac:dyDescent="0.25">
      <c r="F356" s="120"/>
      <c r="G356" s="120"/>
      <c r="H356" s="5"/>
      <c r="I356" s="120"/>
      <c r="J356" s="120" t="s">
        <v>182</v>
      </c>
      <c r="K356" s="20">
        <v>0</v>
      </c>
      <c r="L356" s="20">
        <v>720.9</v>
      </c>
      <c r="M356" s="5">
        <v>44698</v>
      </c>
    </row>
    <row r="357" spans="6:13" x14ac:dyDescent="0.25">
      <c r="F357" s="120"/>
      <c r="G357" s="120"/>
      <c r="H357" s="5"/>
      <c r="I357" s="120"/>
      <c r="J357" s="120" t="s">
        <v>791</v>
      </c>
      <c r="K357" s="20">
        <v>0</v>
      </c>
      <c r="L357" s="20">
        <v>12671.17</v>
      </c>
      <c r="M357" s="5">
        <v>44698</v>
      </c>
    </row>
    <row r="358" spans="6:13" x14ac:dyDescent="0.25">
      <c r="F358" s="120" t="s">
        <v>792</v>
      </c>
      <c r="G358" s="20">
        <v>106.85</v>
      </c>
      <c r="H358" s="5">
        <v>44701.502708333333</v>
      </c>
      <c r="I358" s="120"/>
      <c r="J358" s="120" t="s">
        <v>793</v>
      </c>
      <c r="K358" s="20">
        <v>106.85</v>
      </c>
      <c r="L358" s="20">
        <v>0</v>
      </c>
      <c r="M358" s="5">
        <v>44701</v>
      </c>
    </row>
    <row r="359" spans="6:13" x14ac:dyDescent="0.25">
      <c r="F359" s="120" t="s">
        <v>794</v>
      </c>
      <c r="G359" s="20">
        <v>2543.64</v>
      </c>
      <c r="H359" s="5">
        <v>44705.169224537036</v>
      </c>
      <c r="I359" s="120"/>
      <c r="J359" s="120" t="s">
        <v>795</v>
      </c>
      <c r="K359" s="20">
        <v>2543.64</v>
      </c>
      <c r="L359" s="20">
        <v>0</v>
      </c>
      <c r="M359" s="5">
        <v>44705</v>
      </c>
    </row>
    <row r="360" spans="6:13" x14ac:dyDescent="0.25">
      <c r="F360" s="120" t="s">
        <v>796</v>
      </c>
      <c r="G360" s="20">
        <v>207.26</v>
      </c>
      <c r="H360" s="5">
        <v>44705.169259259259</v>
      </c>
      <c r="I360" s="120"/>
      <c r="J360" s="120" t="s">
        <v>795</v>
      </c>
      <c r="K360" s="20">
        <v>207.26</v>
      </c>
      <c r="L360" s="20">
        <v>0</v>
      </c>
      <c r="M360" s="5">
        <v>44705</v>
      </c>
    </row>
    <row r="361" spans="6:13" x14ac:dyDescent="0.25">
      <c r="F361" s="120" t="s">
        <v>797</v>
      </c>
      <c r="G361" s="20">
        <v>217.96</v>
      </c>
      <c r="H361" s="5">
        <v>44705.169270833336</v>
      </c>
      <c r="I361" s="120"/>
      <c r="J361" s="120" t="s">
        <v>795</v>
      </c>
      <c r="K361" s="20">
        <v>217.96</v>
      </c>
      <c r="L361" s="20">
        <v>0</v>
      </c>
      <c r="M361" s="5">
        <v>44705</v>
      </c>
    </row>
    <row r="362" spans="6:13" x14ac:dyDescent="0.25">
      <c r="F362" s="120" t="s">
        <v>798</v>
      </c>
      <c r="G362" s="20">
        <v>3750</v>
      </c>
      <c r="H362" s="5">
        <v>44707.416655092595</v>
      </c>
      <c r="I362" s="120"/>
      <c r="J362" s="120" t="s">
        <v>585</v>
      </c>
      <c r="K362" s="20">
        <v>3750</v>
      </c>
      <c r="L362" s="20">
        <v>0</v>
      </c>
      <c r="M362" s="5">
        <v>44707</v>
      </c>
    </row>
    <row r="363" spans="6:13" x14ac:dyDescent="0.25">
      <c r="F363" s="120" t="s">
        <v>799</v>
      </c>
      <c r="G363" s="20">
        <v>112.5</v>
      </c>
      <c r="H363" s="5">
        <v>44712.167164351849</v>
      </c>
      <c r="I363" s="120"/>
      <c r="J363" s="120" t="s">
        <v>800</v>
      </c>
      <c r="K363" s="20">
        <v>112.5</v>
      </c>
      <c r="L363" s="20">
        <v>0</v>
      </c>
      <c r="M363" s="5">
        <v>44712</v>
      </c>
    </row>
    <row r="364" spans="6:13" x14ac:dyDescent="0.25">
      <c r="F364" s="120" t="s">
        <v>801</v>
      </c>
      <c r="G364" s="20">
        <v>3113.1</v>
      </c>
      <c r="H364" s="5">
        <v>44712.167164351849</v>
      </c>
      <c r="I364" s="120"/>
      <c r="J364" s="120" t="s">
        <v>800</v>
      </c>
      <c r="K364" s="20">
        <v>3113.1</v>
      </c>
      <c r="L364" s="20">
        <v>0</v>
      </c>
      <c r="M364" s="5">
        <v>44712</v>
      </c>
    </row>
    <row r="365" spans="6:13" x14ac:dyDescent="0.25">
      <c r="F365" s="120" t="s">
        <v>802</v>
      </c>
      <c r="G365" s="20">
        <v>11979.57</v>
      </c>
      <c r="H365" s="5">
        <v>44712.430104166669</v>
      </c>
      <c r="I365" s="120"/>
      <c r="J365" s="120" t="s">
        <v>803</v>
      </c>
      <c r="K365" s="20">
        <v>11979.57</v>
      </c>
      <c r="L365" s="20">
        <v>0</v>
      </c>
      <c r="M365" s="5">
        <v>44712</v>
      </c>
    </row>
    <row r="366" spans="6:13" x14ac:dyDescent="0.25">
      <c r="F366" s="120" t="s">
        <v>814</v>
      </c>
      <c r="G366" s="20">
        <v>455</v>
      </c>
      <c r="H366" s="5">
        <v>44718.164375</v>
      </c>
      <c r="I366" s="120"/>
      <c r="J366" s="120" t="s">
        <v>815</v>
      </c>
      <c r="K366" s="20">
        <v>455</v>
      </c>
      <c r="L366" s="20">
        <v>0</v>
      </c>
      <c r="M366" s="5">
        <v>44718</v>
      </c>
    </row>
    <row r="367" spans="6:13" x14ac:dyDescent="0.25">
      <c r="F367" s="120" t="s">
        <v>816</v>
      </c>
      <c r="G367" s="20">
        <v>4612.17</v>
      </c>
      <c r="H367" s="5">
        <v>44719.165856481479</v>
      </c>
      <c r="I367" s="120"/>
      <c r="J367" s="120" t="s">
        <v>817</v>
      </c>
      <c r="K367" s="20">
        <v>4612.17</v>
      </c>
      <c r="L367" s="20">
        <v>0</v>
      </c>
      <c r="M367" s="5">
        <v>44719</v>
      </c>
    </row>
    <row r="368" spans="6:13" x14ac:dyDescent="0.25">
      <c r="F368" s="120" t="s">
        <v>818</v>
      </c>
      <c r="G368" s="20">
        <v>5228.76</v>
      </c>
      <c r="H368" s="5">
        <v>44725.413807870369</v>
      </c>
      <c r="I368" s="120"/>
      <c r="J368" s="120" t="s">
        <v>132</v>
      </c>
      <c r="K368" s="20">
        <v>5228.76</v>
      </c>
      <c r="L368" s="20">
        <v>0</v>
      </c>
      <c r="M368" s="5">
        <v>44725</v>
      </c>
    </row>
    <row r="369" spans="6:13" x14ac:dyDescent="0.25">
      <c r="F369" s="120" t="s">
        <v>819</v>
      </c>
      <c r="G369" s="20">
        <v>9767.35</v>
      </c>
      <c r="H369" s="5">
        <v>44725.414930555555</v>
      </c>
      <c r="I369" s="120"/>
      <c r="J369" s="120" t="s">
        <v>130</v>
      </c>
      <c r="K369" s="20">
        <v>9767.35</v>
      </c>
      <c r="L369" s="20">
        <v>0</v>
      </c>
      <c r="M369" s="5">
        <v>44725</v>
      </c>
    </row>
    <row r="370" spans="6:13" x14ac:dyDescent="0.25">
      <c r="F370" s="120" t="s">
        <v>820</v>
      </c>
      <c r="G370" s="20">
        <v>1332.36</v>
      </c>
      <c r="H370" s="5">
        <v>44725.627002314817</v>
      </c>
      <c r="I370" s="120"/>
      <c r="J370" s="120" t="s">
        <v>821</v>
      </c>
      <c r="K370" s="20">
        <v>1332.36</v>
      </c>
      <c r="L370" s="20">
        <v>0</v>
      </c>
      <c r="M370" s="5">
        <v>44725</v>
      </c>
    </row>
    <row r="371" spans="6:13" x14ac:dyDescent="0.25">
      <c r="F371" s="120" t="s">
        <v>822</v>
      </c>
      <c r="G371" s="20">
        <v>2456.75</v>
      </c>
      <c r="H371" s="5">
        <v>44725.628622685188</v>
      </c>
      <c r="I371" s="120"/>
      <c r="J371" s="120" t="s">
        <v>823</v>
      </c>
      <c r="K371" s="20">
        <v>2456.75</v>
      </c>
      <c r="L371" s="20">
        <v>242.98</v>
      </c>
      <c r="M371" s="5">
        <v>44725</v>
      </c>
    </row>
    <row r="372" spans="6:13" x14ac:dyDescent="0.25">
      <c r="F372" s="120" t="s">
        <v>824</v>
      </c>
      <c r="G372" s="20">
        <v>517.20000000000005</v>
      </c>
      <c r="H372" s="5">
        <v>44725.630335648151</v>
      </c>
      <c r="I372" s="120"/>
      <c r="J372" s="120" t="s">
        <v>216</v>
      </c>
      <c r="K372" s="20">
        <v>517.20000000000005</v>
      </c>
      <c r="L372" s="20">
        <v>0</v>
      </c>
      <c r="M372" s="5">
        <v>44725</v>
      </c>
    </row>
    <row r="373" spans="6:13" x14ac:dyDescent="0.25">
      <c r="F373" s="120" t="s">
        <v>825</v>
      </c>
      <c r="G373" s="20">
        <v>1031.3599999999999</v>
      </c>
      <c r="H373" s="5">
        <v>44725.651909722219</v>
      </c>
      <c r="I373" s="120"/>
      <c r="J373" s="120" t="s">
        <v>210</v>
      </c>
      <c r="K373" s="20">
        <v>1031.3599999999999</v>
      </c>
      <c r="L373" s="20">
        <v>0</v>
      </c>
      <c r="M373" s="5">
        <v>44725</v>
      </c>
    </row>
    <row r="374" spans="6:13" x14ac:dyDescent="0.25">
      <c r="F374" s="120" t="s">
        <v>826</v>
      </c>
      <c r="G374" s="20">
        <v>1960.73</v>
      </c>
      <c r="H374" s="5">
        <v>44725.652337962965</v>
      </c>
      <c r="I374" s="120"/>
      <c r="J374" s="120" t="s">
        <v>827</v>
      </c>
      <c r="K374" s="20">
        <v>1960.73</v>
      </c>
      <c r="L374" s="20">
        <v>0</v>
      </c>
      <c r="M374" s="5">
        <v>44725</v>
      </c>
    </row>
    <row r="375" spans="6:13" x14ac:dyDescent="0.25">
      <c r="F375" s="120" t="s">
        <v>828</v>
      </c>
      <c r="G375" s="20">
        <v>433.08</v>
      </c>
      <c r="H375" s="5">
        <v>44725.652824074074</v>
      </c>
      <c r="I375" s="120"/>
      <c r="J375" s="120" t="s">
        <v>829</v>
      </c>
      <c r="K375" s="20">
        <v>433.08</v>
      </c>
      <c r="L375" s="20">
        <v>0</v>
      </c>
      <c r="M375" s="5">
        <v>44725</v>
      </c>
    </row>
    <row r="376" spans="6:13" x14ac:dyDescent="0.25">
      <c r="F376" s="120" t="s">
        <v>830</v>
      </c>
      <c r="G376" s="20">
        <v>266.67</v>
      </c>
      <c r="H376" s="5">
        <v>44725.653379629628</v>
      </c>
      <c r="I376" s="120"/>
      <c r="J376" s="120" t="s">
        <v>763</v>
      </c>
      <c r="K376" s="20">
        <v>266.67</v>
      </c>
      <c r="L376" s="20">
        <v>0</v>
      </c>
      <c r="M376" s="5">
        <v>44725</v>
      </c>
    </row>
    <row r="377" spans="6:13" x14ac:dyDescent="0.25">
      <c r="F377" s="120" t="s">
        <v>831</v>
      </c>
      <c r="G377" s="20">
        <v>323.63</v>
      </c>
      <c r="H377" s="5">
        <v>44725.655324074076</v>
      </c>
      <c r="I377" s="120"/>
      <c r="J377" s="120" t="s">
        <v>832</v>
      </c>
      <c r="K377" s="20">
        <v>323.63</v>
      </c>
      <c r="L377" s="20">
        <v>0</v>
      </c>
      <c r="M377" s="5">
        <v>44725</v>
      </c>
    </row>
    <row r="378" spans="6:13" x14ac:dyDescent="0.25">
      <c r="F378" s="120" t="s">
        <v>833</v>
      </c>
      <c r="G378" s="20">
        <v>545.49</v>
      </c>
      <c r="H378" s="5">
        <v>44725.655891203707</v>
      </c>
      <c r="I378" s="120"/>
      <c r="J378" s="120" t="s">
        <v>834</v>
      </c>
      <c r="K378" s="20">
        <v>545.49</v>
      </c>
      <c r="L378" s="20">
        <v>0</v>
      </c>
      <c r="M378" s="5">
        <v>44725</v>
      </c>
    </row>
    <row r="379" spans="6:13" x14ac:dyDescent="0.25">
      <c r="F379" s="120" t="s">
        <v>835</v>
      </c>
      <c r="G379" s="20">
        <v>483.11</v>
      </c>
      <c r="H379" s="5">
        <v>44725.656226851854</v>
      </c>
      <c r="I379" s="120"/>
      <c r="J379" s="120" t="s">
        <v>836</v>
      </c>
      <c r="K379" s="20">
        <v>483.11</v>
      </c>
      <c r="L379" s="20">
        <v>0</v>
      </c>
      <c r="M379" s="5">
        <v>44725</v>
      </c>
    </row>
    <row r="380" spans="6:13" x14ac:dyDescent="0.25">
      <c r="F380" s="120" t="s">
        <v>837</v>
      </c>
      <c r="G380" s="20">
        <v>2649.12</v>
      </c>
      <c r="H380" s="5">
        <v>44725.656597222223</v>
      </c>
      <c r="I380" s="120"/>
      <c r="J380" s="120" t="s">
        <v>838</v>
      </c>
      <c r="K380" s="20">
        <v>2649.12</v>
      </c>
      <c r="L380" s="20">
        <v>0</v>
      </c>
      <c r="M380" s="5">
        <v>44725</v>
      </c>
    </row>
    <row r="381" spans="6:13" x14ac:dyDescent="0.25">
      <c r="F381" s="120" t="s">
        <v>839</v>
      </c>
      <c r="G381" s="20">
        <v>467.32</v>
      </c>
      <c r="H381" s="5">
        <v>44725.657106481478</v>
      </c>
      <c r="I381" s="120"/>
      <c r="J381" s="120" t="s">
        <v>840</v>
      </c>
      <c r="K381" s="20">
        <v>467.32</v>
      </c>
      <c r="L381" s="20">
        <v>0</v>
      </c>
      <c r="M381" s="5">
        <v>44725</v>
      </c>
    </row>
    <row r="382" spans="6:13" x14ac:dyDescent="0.25">
      <c r="F382" s="120" t="s">
        <v>841</v>
      </c>
      <c r="G382" s="20">
        <v>538.29999999999995</v>
      </c>
      <c r="H382" s="5">
        <v>44725.657777777778</v>
      </c>
      <c r="I382" s="120"/>
      <c r="J382" s="120" t="s">
        <v>842</v>
      </c>
      <c r="K382" s="20">
        <v>538.29999999999995</v>
      </c>
      <c r="L382" s="20">
        <v>0</v>
      </c>
      <c r="M382" s="5">
        <v>44725</v>
      </c>
    </row>
    <row r="383" spans="6:13" x14ac:dyDescent="0.25">
      <c r="F383" s="120" t="s">
        <v>843</v>
      </c>
      <c r="G383" s="20">
        <v>352.56</v>
      </c>
      <c r="H383" s="5">
        <v>44725.658090277779</v>
      </c>
      <c r="I383" s="120"/>
      <c r="J383" s="120" t="s">
        <v>844</v>
      </c>
      <c r="K383" s="20">
        <v>352.56</v>
      </c>
      <c r="L383" s="20">
        <v>0</v>
      </c>
      <c r="M383" s="5">
        <v>44725</v>
      </c>
    </row>
    <row r="384" spans="6:13" x14ac:dyDescent="0.25">
      <c r="F384" s="120" t="s">
        <v>845</v>
      </c>
      <c r="G384" s="20">
        <v>201.81</v>
      </c>
      <c r="H384" s="5">
        <v>44725.658888888887</v>
      </c>
      <c r="I384" s="120"/>
      <c r="J384" s="120" t="s">
        <v>846</v>
      </c>
      <c r="K384" s="20">
        <v>201.81</v>
      </c>
      <c r="L384" s="20">
        <v>0</v>
      </c>
      <c r="M384" s="5">
        <v>44725</v>
      </c>
    </row>
    <row r="385" spans="6:13" x14ac:dyDescent="0.25">
      <c r="F385" s="120" t="s">
        <v>847</v>
      </c>
      <c r="G385" s="20">
        <v>373.69</v>
      </c>
      <c r="H385" s="5">
        <v>44725.65965277778</v>
      </c>
      <c r="I385" s="120"/>
      <c r="J385" s="120" t="s">
        <v>848</v>
      </c>
      <c r="K385" s="20">
        <v>373.69</v>
      </c>
      <c r="L385" s="20">
        <v>0</v>
      </c>
      <c r="M385" s="5">
        <v>44725</v>
      </c>
    </row>
    <row r="386" spans="6:13" x14ac:dyDescent="0.25">
      <c r="F386" s="120" t="s">
        <v>849</v>
      </c>
      <c r="G386" s="20">
        <v>349.6</v>
      </c>
      <c r="H386" s="5">
        <v>44725.660173611112</v>
      </c>
      <c r="I386" s="120"/>
      <c r="J386" s="120" t="s">
        <v>850</v>
      </c>
      <c r="K386" s="20">
        <v>349.6</v>
      </c>
      <c r="L386" s="20">
        <v>0</v>
      </c>
      <c r="M386" s="5">
        <v>44725</v>
      </c>
    </row>
    <row r="387" spans="6:13" x14ac:dyDescent="0.25">
      <c r="F387" s="120" t="s">
        <v>851</v>
      </c>
      <c r="G387" s="20">
        <v>358.69</v>
      </c>
      <c r="H387" s="5">
        <v>44725.663738425923</v>
      </c>
      <c r="I387" s="120"/>
      <c r="J387" s="120" t="s">
        <v>852</v>
      </c>
      <c r="K387" s="20">
        <v>358.69</v>
      </c>
      <c r="L387" s="20">
        <v>0</v>
      </c>
      <c r="M387" s="5">
        <v>44725</v>
      </c>
    </row>
    <row r="388" spans="6:13" x14ac:dyDescent="0.25">
      <c r="F388" s="120" t="s">
        <v>853</v>
      </c>
      <c r="G388" s="20">
        <v>368.95</v>
      </c>
      <c r="H388" s="5">
        <v>44725.673344907409</v>
      </c>
      <c r="I388" s="120"/>
      <c r="J388" s="120" t="s">
        <v>854</v>
      </c>
      <c r="K388" s="20">
        <v>368.95</v>
      </c>
      <c r="L388" s="20">
        <v>0</v>
      </c>
      <c r="M388" s="5">
        <v>44725</v>
      </c>
    </row>
    <row r="389" spans="6:13" x14ac:dyDescent="0.25">
      <c r="F389" s="120" t="s">
        <v>855</v>
      </c>
      <c r="G389" s="20">
        <v>331.55</v>
      </c>
      <c r="H389" s="5">
        <v>44725.673634259256</v>
      </c>
      <c r="I389" s="120"/>
      <c r="J389" s="120" t="s">
        <v>856</v>
      </c>
      <c r="K389" s="20">
        <v>331.55</v>
      </c>
      <c r="L389" s="20">
        <v>0</v>
      </c>
      <c r="M389" s="5">
        <v>44725</v>
      </c>
    </row>
    <row r="390" spans="6:13" x14ac:dyDescent="0.25">
      <c r="F390" s="120" t="s">
        <v>857</v>
      </c>
      <c r="G390" s="20">
        <v>352.78</v>
      </c>
      <c r="H390" s="5">
        <v>44725.68377314815</v>
      </c>
      <c r="I390" s="120"/>
      <c r="J390" s="120" t="s">
        <v>858</v>
      </c>
      <c r="K390" s="20">
        <v>352.78</v>
      </c>
      <c r="L390" s="20">
        <v>0</v>
      </c>
      <c r="M390" s="5">
        <v>44725</v>
      </c>
    </row>
    <row r="391" spans="6:13" x14ac:dyDescent="0.25">
      <c r="F391" s="120" t="s">
        <v>859</v>
      </c>
      <c r="G391" s="20">
        <v>267.60000000000002</v>
      </c>
      <c r="H391" s="5">
        <v>44725.684236111112</v>
      </c>
      <c r="I391" s="120"/>
      <c r="J391" s="120" t="s">
        <v>860</v>
      </c>
      <c r="K391" s="20">
        <v>267.60000000000002</v>
      </c>
      <c r="L391" s="20">
        <v>0</v>
      </c>
      <c r="M391" s="5">
        <v>44725</v>
      </c>
    </row>
    <row r="392" spans="6:13" x14ac:dyDescent="0.25">
      <c r="F392" s="120" t="s">
        <v>861</v>
      </c>
      <c r="G392" s="20">
        <v>14296.83</v>
      </c>
      <c r="H392" s="5">
        <v>44725.684699074074</v>
      </c>
      <c r="I392" s="120"/>
      <c r="J392" s="120" t="s">
        <v>236</v>
      </c>
      <c r="K392" s="20">
        <v>14296.83</v>
      </c>
      <c r="L392" s="20">
        <v>0</v>
      </c>
      <c r="M392" s="5">
        <v>44725</v>
      </c>
    </row>
    <row r="393" spans="6:13" x14ac:dyDescent="0.25">
      <c r="F393" s="120" t="s">
        <v>862</v>
      </c>
      <c r="G393" s="20">
        <v>225.03</v>
      </c>
      <c r="H393" s="5">
        <v>44725.685046296298</v>
      </c>
      <c r="I393" s="120"/>
      <c r="J393" s="120" t="s">
        <v>863</v>
      </c>
      <c r="K393" s="20">
        <v>225.03</v>
      </c>
      <c r="L393" s="20">
        <v>0</v>
      </c>
      <c r="M393" s="5">
        <v>44725</v>
      </c>
    </row>
    <row r="394" spans="6:13" x14ac:dyDescent="0.25">
      <c r="F394" s="120" t="s">
        <v>864</v>
      </c>
      <c r="G394" s="20">
        <v>87.41</v>
      </c>
      <c r="H394" s="5">
        <v>44725.685335648152</v>
      </c>
      <c r="I394" s="120"/>
      <c r="J394" s="120" t="s">
        <v>765</v>
      </c>
      <c r="K394" s="20">
        <v>87.41</v>
      </c>
      <c r="L394" s="20">
        <v>0</v>
      </c>
      <c r="M394" s="5">
        <v>44725</v>
      </c>
    </row>
    <row r="395" spans="6:13" x14ac:dyDescent="0.25">
      <c r="F395" s="120" t="s">
        <v>865</v>
      </c>
      <c r="G395" s="20">
        <v>2479.75</v>
      </c>
      <c r="H395" s="5">
        <v>44725.685694444444</v>
      </c>
      <c r="I395" s="120"/>
      <c r="J395" s="120" t="s">
        <v>188</v>
      </c>
      <c r="K395" s="20">
        <v>2479.75</v>
      </c>
      <c r="L395" s="20">
        <v>0</v>
      </c>
      <c r="M395" s="5">
        <v>44725</v>
      </c>
    </row>
    <row r="396" spans="6:13" x14ac:dyDescent="0.25">
      <c r="F396" s="120" t="s">
        <v>866</v>
      </c>
      <c r="G396" s="20">
        <v>234.05</v>
      </c>
      <c r="H396" s="5">
        <v>44725.686053240737</v>
      </c>
      <c r="I396" s="120"/>
      <c r="J396" s="120" t="s">
        <v>867</v>
      </c>
      <c r="K396" s="20">
        <v>234.05</v>
      </c>
      <c r="L396" s="20">
        <v>0</v>
      </c>
      <c r="M396" s="5">
        <v>44725</v>
      </c>
    </row>
    <row r="397" spans="6:13" x14ac:dyDescent="0.25">
      <c r="F397" s="120" t="s">
        <v>868</v>
      </c>
      <c r="G397" s="20">
        <v>277.83999999999997</v>
      </c>
      <c r="H397" s="5">
        <v>44725.686319444445</v>
      </c>
      <c r="I397" s="120"/>
      <c r="J397" s="120" t="s">
        <v>869</v>
      </c>
      <c r="K397" s="20">
        <v>277.83999999999997</v>
      </c>
      <c r="L397" s="20">
        <v>0</v>
      </c>
      <c r="M397" s="5">
        <v>44725</v>
      </c>
    </row>
    <row r="398" spans="6:13" x14ac:dyDescent="0.25">
      <c r="F398" s="120" t="s">
        <v>870</v>
      </c>
      <c r="G398" s="20">
        <v>757.77</v>
      </c>
      <c r="H398" s="5">
        <v>44725.686597222222</v>
      </c>
      <c r="I398" s="120"/>
      <c r="J398" s="120" t="s">
        <v>871</v>
      </c>
      <c r="K398" s="20">
        <v>757.77</v>
      </c>
      <c r="L398" s="20">
        <v>0</v>
      </c>
      <c r="M398" s="5">
        <v>44725</v>
      </c>
    </row>
    <row r="399" spans="6:13" x14ac:dyDescent="0.25">
      <c r="F399" s="120" t="s">
        <v>872</v>
      </c>
      <c r="G399" s="20">
        <v>672.53</v>
      </c>
      <c r="H399" s="5">
        <v>44725.687013888892</v>
      </c>
      <c r="I399" s="120"/>
      <c r="J399" s="120" t="s">
        <v>873</v>
      </c>
      <c r="K399" s="20">
        <v>672.53</v>
      </c>
      <c r="L399" s="20">
        <v>0</v>
      </c>
      <c r="M399" s="5">
        <v>44725</v>
      </c>
    </row>
    <row r="400" spans="6:13" x14ac:dyDescent="0.25">
      <c r="F400" s="120" t="s">
        <v>874</v>
      </c>
      <c r="G400" s="20">
        <v>258.33</v>
      </c>
      <c r="H400" s="5">
        <v>44725.687291666669</v>
      </c>
      <c r="I400" s="120"/>
      <c r="J400" s="120" t="s">
        <v>875</v>
      </c>
      <c r="K400" s="20">
        <v>258.33</v>
      </c>
      <c r="L400" s="20">
        <v>0</v>
      </c>
      <c r="M400" s="5">
        <v>44725</v>
      </c>
    </row>
    <row r="401" spans="6:13" x14ac:dyDescent="0.25">
      <c r="F401" s="120" t="s">
        <v>876</v>
      </c>
      <c r="G401" s="20">
        <v>998.31</v>
      </c>
      <c r="H401" s="5">
        <v>44725.688900462963</v>
      </c>
      <c r="I401" s="120"/>
      <c r="J401" s="120" t="s">
        <v>161</v>
      </c>
      <c r="K401" s="20">
        <v>998.31</v>
      </c>
      <c r="L401" s="20">
        <v>0</v>
      </c>
      <c r="M401" s="5">
        <v>44725</v>
      </c>
    </row>
    <row r="402" spans="6:13" x14ac:dyDescent="0.25">
      <c r="F402" s="120" t="s">
        <v>877</v>
      </c>
      <c r="G402" s="20">
        <v>7015.21</v>
      </c>
      <c r="H402" s="5">
        <v>44726.166261574072</v>
      </c>
      <c r="I402" s="120"/>
      <c r="J402" s="120" t="s">
        <v>878</v>
      </c>
      <c r="K402" s="20">
        <v>7015.21</v>
      </c>
      <c r="L402" s="20">
        <v>0</v>
      </c>
      <c r="M402" s="5">
        <v>44726</v>
      </c>
    </row>
    <row r="403" spans="6:13" x14ac:dyDescent="0.25">
      <c r="F403" s="120" t="s">
        <v>879</v>
      </c>
      <c r="G403" s="20">
        <v>57.49</v>
      </c>
      <c r="H403" s="5">
        <v>44726.166342592594</v>
      </c>
      <c r="I403" s="120"/>
      <c r="J403" s="120" t="s">
        <v>878</v>
      </c>
      <c r="K403" s="20">
        <v>57.49</v>
      </c>
      <c r="L403" s="20">
        <v>0</v>
      </c>
      <c r="M403" s="5">
        <v>44726</v>
      </c>
    </row>
    <row r="404" spans="6:13" x14ac:dyDescent="0.25">
      <c r="F404" s="120" t="s">
        <v>880</v>
      </c>
      <c r="G404" s="20">
        <v>62.99</v>
      </c>
      <c r="H404" s="5">
        <v>44726.166354166664</v>
      </c>
      <c r="I404" s="120"/>
      <c r="J404" s="120" t="s">
        <v>878</v>
      </c>
      <c r="K404" s="20">
        <v>62.99</v>
      </c>
      <c r="L404" s="20">
        <v>0</v>
      </c>
      <c r="M404" s="5">
        <v>44726</v>
      </c>
    </row>
    <row r="405" spans="6:13" x14ac:dyDescent="0.25">
      <c r="F405" s="120" t="s">
        <v>881</v>
      </c>
      <c r="G405" s="20">
        <v>775.67</v>
      </c>
      <c r="H405" s="5">
        <v>44729.614768518521</v>
      </c>
      <c r="I405" s="120"/>
      <c r="J405" s="120" t="s">
        <v>132</v>
      </c>
      <c r="K405" s="20">
        <v>775.67</v>
      </c>
      <c r="L405" s="20">
        <v>0</v>
      </c>
      <c r="M405" s="5">
        <v>44729</v>
      </c>
    </row>
    <row r="406" spans="6:13" x14ac:dyDescent="0.25">
      <c r="F406" s="120" t="s">
        <v>882</v>
      </c>
      <c r="G406" s="20">
        <v>607.96</v>
      </c>
      <c r="H406" s="5">
        <v>44729.615324074075</v>
      </c>
      <c r="I406" s="120"/>
      <c r="J406" s="120" t="s">
        <v>130</v>
      </c>
      <c r="K406" s="20">
        <v>607.96</v>
      </c>
      <c r="L406" s="20">
        <v>0</v>
      </c>
      <c r="M406" s="5">
        <v>44729</v>
      </c>
    </row>
    <row r="407" spans="6:13" x14ac:dyDescent="0.25">
      <c r="F407" s="120" t="s">
        <v>883</v>
      </c>
      <c r="G407" s="20">
        <v>1415.28</v>
      </c>
      <c r="H407" s="5">
        <v>44729.615590277775</v>
      </c>
      <c r="I407" s="120"/>
      <c r="J407" s="120" t="s">
        <v>884</v>
      </c>
      <c r="K407" s="20">
        <v>1415.28</v>
      </c>
      <c r="L407" s="20">
        <v>0</v>
      </c>
      <c r="M407" s="5">
        <v>44729</v>
      </c>
    </row>
    <row r="408" spans="6:13" x14ac:dyDescent="0.25">
      <c r="F408" s="120" t="s">
        <v>885</v>
      </c>
      <c r="G408" s="20">
        <v>592.91</v>
      </c>
      <c r="H408" s="5">
        <v>44729.617210648146</v>
      </c>
      <c r="I408" s="120"/>
      <c r="J408" s="120" t="s">
        <v>886</v>
      </c>
      <c r="K408" s="20">
        <v>592.91</v>
      </c>
      <c r="L408" s="20">
        <v>2851.32</v>
      </c>
      <c r="M408" s="5">
        <v>44729</v>
      </c>
    </row>
    <row r="409" spans="6:13" x14ac:dyDescent="0.25">
      <c r="F409" s="120" t="s">
        <v>887</v>
      </c>
      <c r="G409" s="20">
        <v>555.26</v>
      </c>
      <c r="H409" s="5">
        <v>44729.617581018516</v>
      </c>
      <c r="I409" s="120"/>
      <c r="J409" s="120" t="s">
        <v>888</v>
      </c>
      <c r="K409" s="20">
        <v>555.26</v>
      </c>
      <c r="L409" s="20">
        <v>0</v>
      </c>
      <c r="M409" s="5">
        <v>44729</v>
      </c>
    </row>
    <row r="410" spans="6:13" x14ac:dyDescent="0.25">
      <c r="F410" s="120" t="s">
        <v>889</v>
      </c>
      <c r="G410" s="20">
        <v>335.41</v>
      </c>
      <c r="H410" s="5">
        <v>44729.618819444448</v>
      </c>
      <c r="I410" s="120"/>
      <c r="J410" s="120" t="s">
        <v>890</v>
      </c>
      <c r="K410" s="20">
        <v>335.41</v>
      </c>
      <c r="L410" s="20">
        <v>0</v>
      </c>
      <c r="M410" s="5">
        <v>44729</v>
      </c>
    </row>
    <row r="411" spans="6:13" x14ac:dyDescent="0.25">
      <c r="F411" s="120" t="s">
        <v>891</v>
      </c>
      <c r="G411" s="20">
        <v>466.24</v>
      </c>
      <c r="H411" s="5">
        <v>44729.619502314818</v>
      </c>
      <c r="I411" s="120"/>
      <c r="J411" s="120" t="s">
        <v>892</v>
      </c>
      <c r="K411" s="20">
        <v>466.24</v>
      </c>
      <c r="L411" s="20">
        <v>0</v>
      </c>
      <c r="M411" s="5">
        <v>44729</v>
      </c>
    </row>
    <row r="412" spans="6:13" x14ac:dyDescent="0.25">
      <c r="F412" s="120" t="s">
        <v>893</v>
      </c>
      <c r="G412" s="20">
        <v>238.97</v>
      </c>
      <c r="H412" s="5">
        <v>44729.61996527778</v>
      </c>
      <c r="I412" s="120"/>
      <c r="J412" s="120" t="s">
        <v>894</v>
      </c>
      <c r="K412" s="20">
        <v>238.97</v>
      </c>
      <c r="L412" s="20">
        <v>12.99</v>
      </c>
      <c r="M412" s="5">
        <v>44729</v>
      </c>
    </row>
    <row r="413" spans="6:13" x14ac:dyDescent="0.25">
      <c r="F413" s="120" t="s">
        <v>895</v>
      </c>
      <c r="G413" s="20">
        <v>6079.6</v>
      </c>
      <c r="H413" s="5">
        <v>44729.620567129627</v>
      </c>
      <c r="I413" s="120"/>
      <c r="J413" s="120" t="s">
        <v>236</v>
      </c>
      <c r="K413" s="20">
        <v>6079.6</v>
      </c>
      <c r="L413" s="20">
        <v>0</v>
      </c>
      <c r="M413" s="5">
        <v>44729</v>
      </c>
    </row>
    <row r="414" spans="6:13" x14ac:dyDescent="0.25">
      <c r="F414" s="120" t="s">
        <v>896</v>
      </c>
      <c r="G414" s="20">
        <v>524.12</v>
      </c>
      <c r="H414" s="5">
        <v>44729.62096064815</v>
      </c>
      <c r="I414" s="120"/>
      <c r="J414" s="120" t="s">
        <v>188</v>
      </c>
      <c r="K414" s="20">
        <v>524.12</v>
      </c>
      <c r="L414" s="20">
        <v>0</v>
      </c>
      <c r="M414" s="5">
        <v>44729</v>
      </c>
    </row>
    <row r="415" spans="6:13" x14ac:dyDescent="0.25">
      <c r="F415" s="120" t="s">
        <v>897</v>
      </c>
      <c r="G415" s="20">
        <v>5854.39</v>
      </c>
      <c r="H415" s="5">
        <v>44729.621608796297</v>
      </c>
      <c r="I415" s="120"/>
      <c r="J415" s="120" t="s">
        <v>216</v>
      </c>
      <c r="K415" s="20">
        <v>5854.39</v>
      </c>
      <c r="L415" s="20">
        <v>119.98</v>
      </c>
      <c r="M415" s="5">
        <v>44729</v>
      </c>
    </row>
    <row r="416" spans="6:13" x14ac:dyDescent="0.25">
      <c r="F416" s="120" t="s">
        <v>898</v>
      </c>
      <c r="G416" s="20">
        <v>880.62</v>
      </c>
      <c r="H416" s="5">
        <v>44729.622060185182</v>
      </c>
      <c r="I416" s="120"/>
      <c r="J416" s="120" t="s">
        <v>765</v>
      </c>
      <c r="K416" s="20">
        <v>880.62</v>
      </c>
      <c r="L416" s="20">
        <v>0</v>
      </c>
      <c r="M416" s="5">
        <v>44729</v>
      </c>
    </row>
    <row r="417" spans="6:13" x14ac:dyDescent="0.25">
      <c r="F417" s="120" t="s">
        <v>899</v>
      </c>
      <c r="G417" s="20">
        <v>50.99</v>
      </c>
      <c r="H417" s="5">
        <v>44729.622453703705</v>
      </c>
      <c r="I417" s="120"/>
      <c r="J417" s="120" t="s">
        <v>134</v>
      </c>
      <c r="K417" s="20">
        <v>50.99</v>
      </c>
      <c r="L417" s="20">
        <v>0</v>
      </c>
      <c r="M417" s="5">
        <v>44729</v>
      </c>
    </row>
    <row r="418" spans="6:13" x14ac:dyDescent="0.25">
      <c r="F418" s="120" t="s">
        <v>900</v>
      </c>
      <c r="G418" s="20">
        <v>334.24</v>
      </c>
      <c r="H418" s="5">
        <v>44729.62290509259</v>
      </c>
      <c r="I418" s="120"/>
      <c r="J418" s="120" t="s">
        <v>901</v>
      </c>
      <c r="K418" s="20">
        <v>334.24</v>
      </c>
      <c r="L418" s="20">
        <v>0</v>
      </c>
      <c r="M418" s="5">
        <v>44729</v>
      </c>
    </row>
    <row r="419" spans="6:13" x14ac:dyDescent="0.25">
      <c r="F419" s="120" t="s">
        <v>902</v>
      </c>
      <c r="G419" s="20">
        <v>527.67999999999995</v>
      </c>
      <c r="H419" s="5">
        <v>44729.623252314814</v>
      </c>
      <c r="I419" s="120"/>
      <c r="J419" s="120" t="s">
        <v>903</v>
      </c>
      <c r="K419" s="20">
        <v>527.67999999999995</v>
      </c>
      <c r="L419" s="20">
        <v>0</v>
      </c>
      <c r="M419" s="5">
        <v>44729</v>
      </c>
    </row>
    <row r="420" spans="6:13" x14ac:dyDescent="0.25">
      <c r="F420" s="120" t="s">
        <v>904</v>
      </c>
      <c r="G420" s="20">
        <v>395.98</v>
      </c>
      <c r="H420" s="5">
        <v>44729.623564814814</v>
      </c>
      <c r="I420" s="120"/>
      <c r="J420" s="120" t="s">
        <v>905</v>
      </c>
      <c r="K420" s="20">
        <v>395.98</v>
      </c>
      <c r="L420" s="20">
        <v>0</v>
      </c>
      <c r="M420" s="5">
        <v>44729</v>
      </c>
    </row>
    <row r="421" spans="6:13" x14ac:dyDescent="0.25">
      <c r="F421" s="120" t="s">
        <v>906</v>
      </c>
      <c r="G421" s="20">
        <v>493.37</v>
      </c>
      <c r="H421" s="5">
        <v>44729.623888888891</v>
      </c>
      <c r="I421" s="120"/>
      <c r="J421" s="120" t="s">
        <v>907</v>
      </c>
      <c r="K421" s="20">
        <v>493.37</v>
      </c>
      <c r="L421" s="20">
        <v>0</v>
      </c>
      <c r="M421" s="5">
        <v>44729</v>
      </c>
    </row>
    <row r="422" spans="6:13" x14ac:dyDescent="0.25">
      <c r="F422" s="120" t="s">
        <v>908</v>
      </c>
      <c r="G422" s="20">
        <v>257.07</v>
      </c>
      <c r="H422" s="5">
        <v>44729.624386574076</v>
      </c>
      <c r="I422" s="120"/>
      <c r="J422" s="120" t="s">
        <v>909</v>
      </c>
      <c r="K422" s="20">
        <v>257.07</v>
      </c>
      <c r="L422" s="20">
        <v>0</v>
      </c>
      <c r="M422" s="5">
        <v>44729</v>
      </c>
    </row>
    <row r="423" spans="6:13" x14ac:dyDescent="0.25">
      <c r="F423" s="120" t="s">
        <v>910</v>
      </c>
      <c r="G423" s="20">
        <v>255.38</v>
      </c>
      <c r="H423" s="5">
        <v>44729.624803240738</v>
      </c>
      <c r="I423" s="120"/>
      <c r="J423" s="120" t="s">
        <v>911</v>
      </c>
      <c r="K423" s="20">
        <v>255.38</v>
      </c>
      <c r="L423" s="20">
        <v>0</v>
      </c>
      <c r="M423" s="5">
        <v>44729</v>
      </c>
    </row>
    <row r="424" spans="6:13" x14ac:dyDescent="0.25">
      <c r="F424" s="120" t="s">
        <v>912</v>
      </c>
      <c r="G424" s="20">
        <v>201.85</v>
      </c>
      <c r="H424" s="5">
        <v>44729.625300925924</v>
      </c>
      <c r="I424" s="120"/>
      <c r="J424" s="120" t="s">
        <v>913</v>
      </c>
      <c r="K424" s="20">
        <v>201.85</v>
      </c>
      <c r="L424" s="20">
        <v>0</v>
      </c>
      <c r="M424" s="5">
        <v>44729</v>
      </c>
    </row>
    <row r="425" spans="6:13" x14ac:dyDescent="0.25">
      <c r="F425" s="120" t="s">
        <v>914</v>
      </c>
      <c r="G425" s="20">
        <v>227.67</v>
      </c>
      <c r="H425" s="5">
        <v>44729.628368055557</v>
      </c>
      <c r="I425" s="120"/>
      <c r="J425" s="120" t="s">
        <v>915</v>
      </c>
      <c r="K425" s="20">
        <v>227.67</v>
      </c>
      <c r="L425" s="20">
        <v>16.989999999999998</v>
      </c>
      <c r="M425" s="5">
        <v>44729</v>
      </c>
    </row>
    <row r="426" spans="6:13" x14ac:dyDescent="0.25">
      <c r="F426" s="120" t="s">
        <v>916</v>
      </c>
      <c r="G426" s="20">
        <v>1371.89</v>
      </c>
      <c r="H426" s="5">
        <v>44729.629479166666</v>
      </c>
      <c r="I426" s="120"/>
      <c r="J426" s="120" t="s">
        <v>763</v>
      </c>
      <c r="K426" s="20">
        <v>1371.89</v>
      </c>
      <c r="L426" s="20">
        <v>0</v>
      </c>
      <c r="M426" s="5">
        <v>44729</v>
      </c>
    </row>
    <row r="427" spans="6:13" x14ac:dyDescent="0.25">
      <c r="F427" s="120" t="s">
        <v>917</v>
      </c>
      <c r="G427" s="20">
        <v>309.11</v>
      </c>
      <c r="H427" s="5">
        <v>44729.630162037036</v>
      </c>
      <c r="I427" s="120"/>
      <c r="J427" s="120" t="s">
        <v>918</v>
      </c>
      <c r="K427" s="20">
        <v>309.11</v>
      </c>
      <c r="L427" s="20">
        <v>0</v>
      </c>
      <c r="M427" s="5">
        <v>44729</v>
      </c>
    </row>
    <row r="428" spans="6:13" x14ac:dyDescent="0.25">
      <c r="F428" s="120" t="s">
        <v>919</v>
      </c>
      <c r="G428" s="20">
        <v>240.95</v>
      </c>
      <c r="H428" s="5">
        <v>44729.630937499998</v>
      </c>
      <c r="I428" s="120"/>
      <c r="J428" s="120" t="s">
        <v>920</v>
      </c>
      <c r="K428" s="20">
        <v>240.95</v>
      </c>
      <c r="L428" s="20">
        <v>0</v>
      </c>
      <c r="M428" s="5">
        <v>44729</v>
      </c>
    </row>
    <row r="429" spans="6:13" x14ac:dyDescent="0.25">
      <c r="F429" s="120" t="s">
        <v>921</v>
      </c>
      <c r="G429" s="20">
        <v>2273.1799999999998</v>
      </c>
      <c r="H429" s="5">
        <v>44729.631331018521</v>
      </c>
      <c r="I429" s="120"/>
      <c r="J429" s="120" t="s">
        <v>922</v>
      </c>
      <c r="K429" s="20">
        <v>2273.1799999999998</v>
      </c>
      <c r="L429" s="20">
        <v>0</v>
      </c>
      <c r="M429" s="5">
        <v>44729</v>
      </c>
    </row>
    <row r="430" spans="6:13" x14ac:dyDescent="0.25">
      <c r="F430" s="120" t="s">
        <v>923</v>
      </c>
      <c r="G430" s="20">
        <v>250.42</v>
      </c>
      <c r="H430" s="5">
        <v>44729.631666666668</v>
      </c>
      <c r="I430" s="120"/>
      <c r="J430" s="120" t="s">
        <v>924</v>
      </c>
      <c r="K430" s="20">
        <v>250.42</v>
      </c>
      <c r="L430" s="20">
        <v>0</v>
      </c>
      <c r="M430" s="5">
        <v>44729</v>
      </c>
    </row>
    <row r="431" spans="6:13" x14ac:dyDescent="0.25">
      <c r="F431" s="120" t="s">
        <v>925</v>
      </c>
      <c r="G431" s="20">
        <v>174.97</v>
      </c>
      <c r="H431" s="5">
        <v>44729.632291666669</v>
      </c>
      <c r="I431" s="120"/>
      <c r="J431" s="120" t="s">
        <v>172</v>
      </c>
      <c r="K431" s="20">
        <v>174.97</v>
      </c>
      <c r="L431" s="20">
        <v>0</v>
      </c>
      <c r="M431" s="5">
        <v>44729</v>
      </c>
    </row>
    <row r="432" spans="6:13" x14ac:dyDescent="0.25">
      <c r="F432" s="120" t="s">
        <v>926</v>
      </c>
      <c r="G432" s="20">
        <v>4618.3999999999996</v>
      </c>
      <c r="H432" s="5">
        <v>44729.633599537039</v>
      </c>
      <c r="I432" s="120"/>
      <c r="J432" s="120" t="s">
        <v>240</v>
      </c>
      <c r="K432" s="20">
        <v>4618.3999999999996</v>
      </c>
      <c r="L432" s="20">
        <v>0</v>
      </c>
      <c r="M432" s="5">
        <v>44729</v>
      </c>
    </row>
    <row r="433" spans="6:13" x14ac:dyDescent="0.25">
      <c r="F433" s="120" t="s">
        <v>927</v>
      </c>
      <c r="G433" s="20">
        <v>8093.03</v>
      </c>
      <c r="H433" s="5">
        <v>44729.634375000001</v>
      </c>
      <c r="I433" s="120"/>
      <c r="J433" s="120" t="s">
        <v>928</v>
      </c>
      <c r="K433" s="20">
        <v>8093.03</v>
      </c>
      <c r="L433" s="20">
        <v>0</v>
      </c>
      <c r="M433" s="5">
        <v>44729</v>
      </c>
    </row>
    <row r="434" spans="6:13" x14ac:dyDescent="0.25">
      <c r="F434" s="120" t="s">
        <v>929</v>
      </c>
      <c r="G434" s="20">
        <v>345.09</v>
      </c>
      <c r="H434" s="5">
        <v>44729.867754629631</v>
      </c>
      <c r="I434" s="120"/>
      <c r="J434" s="120" t="s">
        <v>930</v>
      </c>
      <c r="K434" s="20">
        <v>345.09</v>
      </c>
      <c r="L434" s="20">
        <v>0</v>
      </c>
      <c r="M434" s="5">
        <v>44729</v>
      </c>
    </row>
    <row r="435" spans="6:13" x14ac:dyDescent="0.25">
      <c r="F435" s="120" t="s">
        <v>931</v>
      </c>
      <c r="G435" s="20">
        <v>304.66000000000003</v>
      </c>
      <c r="H435" s="5">
        <v>44729.868055555555</v>
      </c>
      <c r="I435" s="120"/>
      <c r="J435" s="120" t="s">
        <v>932</v>
      </c>
      <c r="K435" s="20">
        <v>304.66000000000003</v>
      </c>
      <c r="L435" s="20">
        <v>0</v>
      </c>
      <c r="M435" s="5">
        <v>44729</v>
      </c>
    </row>
    <row r="436" spans="6:13" x14ac:dyDescent="0.25">
      <c r="F436" s="120" t="s">
        <v>933</v>
      </c>
      <c r="G436" s="20">
        <v>367.4</v>
      </c>
      <c r="H436" s="5">
        <v>44729.869375000002</v>
      </c>
      <c r="I436" s="120"/>
      <c r="J436" s="120" t="s">
        <v>934</v>
      </c>
      <c r="K436" s="20">
        <v>367.4</v>
      </c>
      <c r="L436" s="20">
        <v>0</v>
      </c>
      <c r="M436" s="5">
        <v>44729</v>
      </c>
    </row>
    <row r="437" spans="6:13" x14ac:dyDescent="0.25">
      <c r="F437" s="120"/>
      <c r="G437" s="120"/>
      <c r="H437" s="5"/>
      <c r="I437" s="120"/>
      <c r="J437" s="120" t="s">
        <v>935</v>
      </c>
      <c r="K437" s="20">
        <v>0</v>
      </c>
      <c r="L437" s="20">
        <v>20.97</v>
      </c>
      <c r="M437" s="5">
        <v>44729</v>
      </c>
    </row>
    <row r="438" spans="6:13" x14ac:dyDescent="0.25">
      <c r="F438" s="120" t="s">
        <v>936</v>
      </c>
      <c r="G438" s="20">
        <v>1950</v>
      </c>
      <c r="H438" s="5">
        <v>44732.278587962966</v>
      </c>
      <c r="I438" s="120"/>
      <c r="J438" s="120" t="s">
        <v>937</v>
      </c>
      <c r="K438" s="20">
        <v>1950</v>
      </c>
      <c r="L438" s="20">
        <v>0</v>
      </c>
      <c r="M438" s="5">
        <v>44732</v>
      </c>
    </row>
    <row r="439" spans="6:13" x14ac:dyDescent="0.25">
      <c r="F439" s="120" t="s">
        <v>938</v>
      </c>
      <c r="G439" s="20">
        <v>80.849999999999994</v>
      </c>
      <c r="H439" s="5">
        <v>44732.749837962961</v>
      </c>
      <c r="I439" s="120"/>
      <c r="J439" s="120" t="s">
        <v>939</v>
      </c>
      <c r="K439" s="20">
        <v>80.849999999999994</v>
      </c>
      <c r="L439" s="20">
        <v>0</v>
      </c>
      <c r="M439" s="5">
        <v>44732</v>
      </c>
    </row>
    <row r="440" spans="6:13" x14ac:dyDescent="0.25">
      <c r="F440" s="120" t="s">
        <v>940</v>
      </c>
      <c r="G440" s="20">
        <v>739.26</v>
      </c>
      <c r="H440" s="5">
        <v>44732.760891203703</v>
      </c>
      <c r="I440" s="120"/>
      <c r="J440" s="120" t="s">
        <v>132</v>
      </c>
      <c r="K440" s="20">
        <v>739.26</v>
      </c>
      <c r="L440" s="20">
        <v>0</v>
      </c>
      <c r="M440" s="5">
        <v>44732</v>
      </c>
    </row>
    <row r="441" spans="6:13" x14ac:dyDescent="0.25">
      <c r="F441" s="120" t="s">
        <v>941</v>
      </c>
      <c r="G441" s="20">
        <v>1762.52</v>
      </c>
      <c r="H441" s="5">
        <v>44732.761388888888</v>
      </c>
      <c r="I441" s="120"/>
      <c r="J441" s="120" t="s">
        <v>130</v>
      </c>
      <c r="K441" s="20">
        <v>1762.52</v>
      </c>
      <c r="L441" s="20">
        <v>0</v>
      </c>
      <c r="M441" s="5">
        <v>44732</v>
      </c>
    </row>
    <row r="442" spans="6:13" x14ac:dyDescent="0.25">
      <c r="F442" s="120" t="s">
        <v>942</v>
      </c>
      <c r="G442" s="20">
        <v>306.35000000000002</v>
      </c>
      <c r="H442" s="5">
        <v>44732.765127314815</v>
      </c>
      <c r="I442" s="120"/>
      <c r="J442" s="120" t="s">
        <v>943</v>
      </c>
      <c r="K442" s="20">
        <v>306.35000000000002</v>
      </c>
      <c r="L442" s="20">
        <v>0</v>
      </c>
      <c r="M442" s="5">
        <v>44732</v>
      </c>
    </row>
    <row r="443" spans="6:13" x14ac:dyDescent="0.25">
      <c r="F443" s="120" t="s">
        <v>944</v>
      </c>
      <c r="G443" s="20">
        <v>306.54000000000002</v>
      </c>
      <c r="H443" s="5">
        <v>44732.765509259261</v>
      </c>
      <c r="I443" s="120"/>
      <c r="J443" s="120" t="s">
        <v>945</v>
      </c>
      <c r="K443" s="20">
        <v>306.54000000000002</v>
      </c>
      <c r="L443" s="20">
        <v>0</v>
      </c>
      <c r="M443" s="5">
        <v>44732</v>
      </c>
    </row>
    <row r="444" spans="6:13" x14ac:dyDescent="0.25">
      <c r="F444" s="120"/>
      <c r="G444" s="120"/>
      <c r="H444" s="5"/>
      <c r="I444" s="120"/>
      <c r="J444" s="120" t="s">
        <v>946</v>
      </c>
      <c r="K444" s="20">
        <v>0</v>
      </c>
      <c r="L444" s="20">
        <v>11622.15</v>
      </c>
      <c r="M444" s="5">
        <v>44732</v>
      </c>
    </row>
    <row r="445" spans="6:13" x14ac:dyDescent="0.25">
      <c r="F445" s="120" t="s">
        <v>947</v>
      </c>
      <c r="G445" s="20">
        <v>601.72</v>
      </c>
      <c r="H445" s="5">
        <v>44733.388194444444</v>
      </c>
      <c r="I445" s="120"/>
      <c r="J445" s="120" t="s">
        <v>188</v>
      </c>
      <c r="K445" s="20">
        <v>601.72</v>
      </c>
      <c r="L445" s="20">
        <v>0</v>
      </c>
      <c r="M445" s="5">
        <v>44733</v>
      </c>
    </row>
    <row r="446" spans="6:13" x14ac:dyDescent="0.25">
      <c r="F446" s="120" t="s">
        <v>948</v>
      </c>
      <c r="G446" s="20">
        <v>5482.01</v>
      </c>
      <c r="H446" s="5">
        <v>44733.388518518521</v>
      </c>
      <c r="I446" s="120"/>
      <c r="J446" s="120" t="s">
        <v>236</v>
      </c>
      <c r="K446" s="20">
        <v>5482.01</v>
      </c>
      <c r="L446" s="20">
        <v>0</v>
      </c>
      <c r="M446" s="5">
        <v>44733</v>
      </c>
    </row>
    <row r="447" spans="6:13" x14ac:dyDescent="0.25">
      <c r="F447" s="120" t="s">
        <v>949</v>
      </c>
      <c r="G447" s="20">
        <v>2177.0500000000002</v>
      </c>
      <c r="H447" s="5">
        <v>44733.430104166669</v>
      </c>
      <c r="I447" s="120"/>
      <c r="J447" s="120" t="s">
        <v>950</v>
      </c>
      <c r="K447" s="20">
        <v>2177.0500000000002</v>
      </c>
      <c r="L447" s="20">
        <v>0</v>
      </c>
      <c r="M447" s="5">
        <v>44733</v>
      </c>
    </row>
    <row r="448" spans="6:13" x14ac:dyDescent="0.25">
      <c r="F448" s="120" t="s">
        <v>951</v>
      </c>
      <c r="G448" s="20">
        <v>663.69</v>
      </c>
      <c r="H448" s="5">
        <v>44733.430173611108</v>
      </c>
      <c r="I448" s="120"/>
      <c r="J448" s="120" t="s">
        <v>950</v>
      </c>
      <c r="K448" s="20">
        <v>663.69</v>
      </c>
      <c r="L448" s="20">
        <v>0</v>
      </c>
      <c r="M448" s="5">
        <v>44733</v>
      </c>
    </row>
    <row r="449" spans="6:13" x14ac:dyDescent="0.25">
      <c r="F449" s="120" t="s">
        <v>952</v>
      </c>
      <c r="G449" s="20">
        <v>110</v>
      </c>
      <c r="H449" s="5">
        <v>44739.167129629626</v>
      </c>
      <c r="I449" s="120"/>
      <c r="J449" s="120" t="s">
        <v>953</v>
      </c>
      <c r="K449" s="20">
        <v>110</v>
      </c>
      <c r="L449" s="20">
        <v>0</v>
      </c>
      <c r="M449" s="5">
        <v>44739</v>
      </c>
    </row>
    <row r="450" spans="6:13" x14ac:dyDescent="0.25">
      <c r="F450" s="120" t="s">
        <v>954</v>
      </c>
      <c r="G450" s="20">
        <v>530</v>
      </c>
      <c r="H450" s="5">
        <v>44739.167129629626</v>
      </c>
      <c r="I450" s="120"/>
      <c r="J450" s="120" t="s">
        <v>953</v>
      </c>
      <c r="K450" s="20">
        <v>530</v>
      </c>
      <c r="L450" s="20">
        <v>0</v>
      </c>
      <c r="M450" s="5">
        <v>44739</v>
      </c>
    </row>
    <row r="451" spans="6:13" x14ac:dyDescent="0.25">
      <c r="F451" s="120" t="s">
        <v>955</v>
      </c>
      <c r="G451" s="20">
        <v>3915.16</v>
      </c>
      <c r="H451" s="5">
        <v>44740.173784722225</v>
      </c>
      <c r="I451" s="120"/>
      <c r="J451" s="120" t="s">
        <v>956</v>
      </c>
      <c r="K451" s="20">
        <v>3915.16</v>
      </c>
      <c r="L451" s="20">
        <v>0</v>
      </c>
      <c r="M451" s="5">
        <v>44740</v>
      </c>
    </row>
    <row r="452" spans="6:13" x14ac:dyDescent="0.25">
      <c r="F452" s="120" t="s">
        <v>957</v>
      </c>
      <c r="G452" s="20">
        <v>761.59</v>
      </c>
      <c r="H452" s="5">
        <v>44740.173796296294</v>
      </c>
      <c r="I452" s="120"/>
      <c r="J452" s="120" t="s">
        <v>956</v>
      </c>
      <c r="K452" s="20">
        <v>761.59</v>
      </c>
      <c r="L452" s="20">
        <v>0</v>
      </c>
      <c r="M452" s="5">
        <v>44740</v>
      </c>
    </row>
    <row r="453" spans="6:13" x14ac:dyDescent="0.25">
      <c r="F453" s="120" t="s">
        <v>958</v>
      </c>
      <c r="G453" s="20">
        <v>33.56</v>
      </c>
      <c r="H453" s="5">
        <v>44740.173807870371</v>
      </c>
      <c r="I453" s="120"/>
      <c r="J453" s="120" t="s">
        <v>956</v>
      </c>
      <c r="K453" s="20">
        <v>33.56</v>
      </c>
      <c r="L453" s="20">
        <v>0</v>
      </c>
      <c r="M453" s="5">
        <v>44740</v>
      </c>
    </row>
    <row r="454" spans="6:13" x14ac:dyDescent="0.25">
      <c r="F454" s="120" t="s">
        <v>959</v>
      </c>
      <c r="G454" s="20">
        <v>106.5</v>
      </c>
      <c r="H454" s="5">
        <v>44740.427152777775</v>
      </c>
      <c r="I454" s="120"/>
      <c r="J454" s="120" t="s">
        <v>960</v>
      </c>
      <c r="K454" s="20">
        <v>106.5</v>
      </c>
      <c r="L454" s="20">
        <v>0</v>
      </c>
      <c r="M454" s="5">
        <v>44740</v>
      </c>
    </row>
    <row r="455" spans="6:13" x14ac:dyDescent="0.25">
      <c r="F455" s="120" t="s">
        <v>961</v>
      </c>
      <c r="G455" s="20">
        <v>1884.82</v>
      </c>
      <c r="H455" s="5">
        <v>44742.8122337963</v>
      </c>
      <c r="I455" s="120"/>
      <c r="J455" s="120" t="s">
        <v>132</v>
      </c>
      <c r="K455" s="20">
        <v>1884.82</v>
      </c>
      <c r="L455" s="20">
        <v>0</v>
      </c>
      <c r="M455" s="5">
        <v>44742</v>
      </c>
    </row>
    <row r="456" spans="6:13" x14ac:dyDescent="0.25">
      <c r="F456" s="120" t="s">
        <v>962</v>
      </c>
      <c r="G456" s="20">
        <v>1175.05</v>
      </c>
      <c r="H456" s="5">
        <v>44742.813252314816</v>
      </c>
      <c r="I456" s="120"/>
      <c r="J456" s="120" t="s">
        <v>765</v>
      </c>
      <c r="K456" s="20">
        <v>1175.05</v>
      </c>
      <c r="L456" s="20">
        <v>0</v>
      </c>
      <c r="M456" s="5">
        <v>44742</v>
      </c>
    </row>
    <row r="457" spans="6:13" x14ac:dyDescent="0.25">
      <c r="F457" s="120" t="s">
        <v>963</v>
      </c>
      <c r="G457" s="20">
        <v>2037.44</v>
      </c>
      <c r="H457" s="5">
        <v>44742.813981481479</v>
      </c>
      <c r="I457" s="120"/>
      <c r="J457" s="120" t="s">
        <v>130</v>
      </c>
      <c r="K457" s="20">
        <v>2037.44</v>
      </c>
      <c r="L457" s="20">
        <v>0</v>
      </c>
      <c r="M457" s="5">
        <v>44742</v>
      </c>
    </row>
    <row r="458" spans="6:13" x14ac:dyDescent="0.25">
      <c r="F458" s="120" t="s">
        <v>964</v>
      </c>
      <c r="G458" s="20">
        <v>991.53</v>
      </c>
      <c r="H458" s="5">
        <v>44742.814293981479</v>
      </c>
      <c r="I458" s="120"/>
      <c r="J458" s="120" t="s">
        <v>188</v>
      </c>
      <c r="K458" s="20">
        <v>991.53</v>
      </c>
      <c r="L458" s="20">
        <v>0</v>
      </c>
      <c r="M458" s="5">
        <v>44742</v>
      </c>
    </row>
    <row r="459" spans="6:13" x14ac:dyDescent="0.25">
      <c r="F459" s="120" t="s">
        <v>965</v>
      </c>
      <c r="G459" s="20">
        <v>5670.41</v>
      </c>
      <c r="H459" s="5">
        <v>44742.814745370371</v>
      </c>
      <c r="I459" s="120"/>
      <c r="J459" s="120" t="s">
        <v>236</v>
      </c>
      <c r="K459" s="20">
        <v>5670.41</v>
      </c>
      <c r="L459" s="20">
        <v>0</v>
      </c>
      <c r="M459" s="5">
        <v>44742</v>
      </c>
    </row>
    <row r="460" spans="6:13" x14ac:dyDescent="0.25">
      <c r="F460" s="120" t="s">
        <v>966</v>
      </c>
      <c r="G460" s="20">
        <v>1355.49</v>
      </c>
      <c r="H460" s="5">
        <v>44742.815381944441</v>
      </c>
      <c r="I460" s="120"/>
      <c r="J460" s="120" t="s">
        <v>967</v>
      </c>
      <c r="K460" s="20">
        <v>1355.49</v>
      </c>
      <c r="L460" s="20">
        <v>0</v>
      </c>
      <c r="M460" s="5">
        <v>44742</v>
      </c>
    </row>
    <row r="461" spans="6:13" x14ac:dyDescent="0.25">
      <c r="F461" s="120" t="s">
        <v>968</v>
      </c>
      <c r="G461" s="20">
        <v>1649.36</v>
      </c>
      <c r="H461" s="5">
        <v>44742.815752314818</v>
      </c>
      <c r="I461" s="120"/>
      <c r="J461" s="120" t="s">
        <v>216</v>
      </c>
      <c r="K461" s="20">
        <v>1649.36</v>
      </c>
      <c r="L461" s="20">
        <v>1144.98</v>
      </c>
      <c r="M461" s="5">
        <v>44742</v>
      </c>
    </row>
    <row r="462" spans="6:13" x14ac:dyDescent="0.25">
      <c r="F462" s="120" t="s">
        <v>969</v>
      </c>
      <c r="G462" s="20">
        <v>1517.97</v>
      </c>
      <c r="H462" s="5">
        <v>44742.816030092596</v>
      </c>
      <c r="I462" s="120"/>
      <c r="J462" s="120" t="s">
        <v>763</v>
      </c>
      <c r="K462" s="20">
        <v>1517.97</v>
      </c>
      <c r="L462" s="20">
        <v>0</v>
      </c>
      <c r="M462" s="5">
        <v>44742</v>
      </c>
    </row>
    <row r="463" spans="6:13" x14ac:dyDescent="0.25">
      <c r="F463" s="120" t="s">
        <v>970</v>
      </c>
      <c r="G463" s="20">
        <v>10813.52</v>
      </c>
      <c r="H463" s="5">
        <v>44742.816365740742</v>
      </c>
      <c r="I463" s="120"/>
      <c r="J463" s="120" t="s">
        <v>971</v>
      </c>
      <c r="K463" s="20">
        <v>10813.52</v>
      </c>
      <c r="L463" s="20">
        <v>0</v>
      </c>
      <c r="M463" s="5">
        <v>44742</v>
      </c>
    </row>
    <row r="464" spans="6:13" x14ac:dyDescent="0.25">
      <c r="F464" s="120" t="s">
        <v>982</v>
      </c>
      <c r="G464" s="20">
        <v>62.5</v>
      </c>
      <c r="H464" s="5">
        <v>44743.727870370371</v>
      </c>
      <c r="I464" s="120"/>
      <c r="J464" s="120" t="s">
        <v>430</v>
      </c>
      <c r="K464" s="20">
        <v>62.5</v>
      </c>
      <c r="L464" s="20">
        <v>0</v>
      </c>
      <c r="M464" s="5">
        <v>44743</v>
      </c>
    </row>
    <row r="465" spans="6:13" x14ac:dyDescent="0.25">
      <c r="F465" s="120" t="s">
        <v>983</v>
      </c>
      <c r="G465" s="20">
        <v>294.95</v>
      </c>
      <c r="H465" s="5">
        <v>44747.174143518518</v>
      </c>
      <c r="I465" s="120"/>
      <c r="J465" s="120" t="s">
        <v>984</v>
      </c>
      <c r="K465" s="20">
        <v>294.95</v>
      </c>
      <c r="L465" s="20">
        <v>0</v>
      </c>
      <c r="M465" s="5">
        <v>44747</v>
      </c>
    </row>
    <row r="466" spans="6:13" x14ac:dyDescent="0.25">
      <c r="F466" s="120" t="s">
        <v>985</v>
      </c>
      <c r="G466" s="20">
        <v>4243.78</v>
      </c>
      <c r="H466" s="5">
        <v>44747.174143518518</v>
      </c>
      <c r="I466" s="120"/>
      <c r="J466" s="120" t="s">
        <v>984</v>
      </c>
      <c r="K466" s="20">
        <v>4243.78</v>
      </c>
      <c r="L466" s="20">
        <v>0</v>
      </c>
      <c r="M466" s="5">
        <v>44747</v>
      </c>
    </row>
    <row r="467" spans="6:13" x14ac:dyDescent="0.25">
      <c r="F467" s="120" t="s">
        <v>986</v>
      </c>
      <c r="G467" s="20">
        <v>597.71</v>
      </c>
      <c r="H467" s="5">
        <v>44753.543344907404</v>
      </c>
      <c r="I467" s="120"/>
      <c r="J467" s="120" t="s">
        <v>132</v>
      </c>
      <c r="K467" s="20">
        <v>597.71</v>
      </c>
      <c r="L467" s="20">
        <v>0</v>
      </c>
      <c r="M467" s="5">
        <v>44753</v>
      </c>
    </row>
    <row r="468" spans="6:13" x14ac:dyDescent="0.25">
      <c r="F468" s="120" t="s">
        <v>987</v>
      </c>
      <c r="G468" s="20">
        <v>2606.84</v>
      </c>
      <c r="H468" s="5">
        <v>44753.544050925928</v>
      </c>
      <c r="I468" s="120"/>
      <c r="J468" s="120" t="s">
        <v>130</v>
      </c>
      <c r="K468" s="20">
        <v>2606.84</v>
      </c>
      <c r="L468" s="20">
        <v>0</v>
      </c>
      <c r="M468" s="5">
        <v>44753</v>
      </c>
    </row>
    <row r="469" spans="6:13" x14ac:dyDescent="0.25">
      <c r="F469" s="120" t="s">
        <v>988</v>
      </c>
      <c r="G469" s="20">
        <v>960.36</v>
      </c>
      <c r="H469" s="5">
        <v>44753.545127314814</v>
      </c>
      <c r="I469" s="120"/>
      <c r="J469" s="120" t="s">
        <v>236</v>
      </c>
      <c r="K469" s="20">
        <v>960.36</v>
      </c>
      <c r="L469" s="20">
        <v>0</v>
      </c>
      <c r="M469" s="5">
        <v>44753</v>
      </c>
    </row>
    <row r="470" spans="6:13" x14ac:dyDescent="0.25">
      <c r="F470" s="120" t="s">
        <v>989</v>
      </c>
      <c r="G470" s="20">
        <v>605.5</v>
      </c>
      <c r="H470" s="5">
        <v>44753.545416666668</v>
      </c>
      <c r="I470" s="120"/>
      <c r="J470" s="120" t="s">
        <v>188</v>
      </c>
      <c r="K470" s="20">
        <v>605.5</v>
      </c>
      <c r="L470" s="20">
        <v>0</v>
      </c>
      <c r="M470" s="5">
        <v>44753</v>
      </c>
    </row>
    <row r="471" spans="6:13" x14ac:dyDescent="0.25">
      <c r="F471" s="120" t="s">
        <v>990</v>
      </c>
      <c r="G471" s="20">
        <v>2123.73</v>
      </c>
      <c r="H471" s="5">
        <v>44753.546423611115</v>
      </c>
      <c r="I471" s="120"/>
      <c r="J471" s="120" t="s">
        <v>216</v>
      </c>
      <c r="K471" s="20">
        <v>2123.73</v>
      </c>
      <c r="L471" s="20">
        <v>0</v>
      </c>
      <c r="M471" s="5">
        <v>44753</v>
      </c>
    </row>
    <row r="472" spans="6:13" x14ac:dyDescent="0.25">
      <c r="F472" s="30" t="s">
        <v>991</v>
      </c>
      <c r="G472" s="180">
        <v>8330.85</v>
      </c>
      <c r="H472" s="181">
        <v>44754.16746527778</v>
      </c>
      <c r="I472" s="120"/>
      <c r="J472" s="120" t="s">
        <v>992</v>
      </c>
      <c r="K472" s="20">
        <v>8330.85</v>
      </c>
      <c r="L472" s="20">
        <v>0</v>
      </c>
      <c r="M472" s="5">
        <v>44754</v>
      </c>
    </row>
    <row r="473" spans="6:13" x14ac:dyDescent="0.25">
      <c r="F473" s="30" t="s">
        <v>993</v>
      </c>
      <c r="G473" s="180">
        <v>1000.94</v>
      </c>
      <c r="H473" s="181">
        <v>44754.167731481481</v>
      </c>
      <c r="I473" s="120"/>
      <c r="J473" s="120" t="s">
        <v>992</v>
      </c>
      <c r="K473" s="20">
        <v>1000.94</v>
      </c>
      <c r="L473" s="20">
        <v>0</v>
      </c>
      <c r="M473" s="5">
        <v>44754</v>
      </c>
    </row>
    <row r="474" spans="6:13" x14ac:dyDescent="0.25">
      <c r="F474" s="120" t="s">
        <v>994</v>
      </c>
      <c r="G474" s="20">
        <v>1807.79</v>
      </c>
      <c r="H474" s="5">
        <v>44756.531412037039</v>
      </c>
      <c r="I474" s="120"/>
      <c r="J474" s="120" t="s">
        <v>216</v>
      </c>
      <c r="K474" s="20">
        <v>1807.79</v>
      </c>
      <c r="L474" s="20">
        <v>0</v>
      </c>
      <c r="M474" s="5">
        <v>44756</v>
      </c>
    </row>
    <row r="475" spans="6:13" x14ac:dyDescent="0.25">
      <c r="F475" s="120" t="s">
        <v>995</v>
      </c>
      <c r="G475" s="20">
        <v>1979.55</v>
      </c>
      <c r="H475" s="5">
        <v>44756.532106481478</v>
      </c>
      <c r="I475" s="120"/>
      <c r="J475" s="120" t="s">
        <v>996</v>
      </c>
      <c r="K475" s="20">
        <v>1979.55</v>
      </c>
      <c r="L475" s="20">
        <v>0</v>
      </c>
      <c r="M475" s="5">
        <v>44756</v>
      </c>
    </row>
    <row r="476" spans="6:13" x14ac:dyDescent="0.25">
      <c r="F476" s="120" t="s">
        <v>997</v>
      </c>
      <c r="G476" s="20">
        <v>972.52</v>
      </c>
      <c r="H476" s="5">
        <v>44756.53266203704</v>
      </c>
      <c r="I476" s="120"/>
      <c r="J476" s="120" t="s">
        <v>188</v>
      </c>
      <c r="K476" s="20">
        <v>972.52</v>
      </c>
      <c r="L476" s="20">
        <v>0</v>
      </c>
      <c r="M476" s="5">
        <v>44756</v>
      </c>
    </row>
    <row r="477" spans="6:13" x14ac:dyDescent="0.25">
      <c r="F477" s="120" t="s">
        <v>998</v>
      </c>
      <c r="G477" s="20">
        <v>179.98</v>
      </c>
      <c r="H477" s="5">
        <v>44756.533148148148</v>
      </c>
      <c r="I477" s="120"/>
      <c r="J477" s="120" t="s">
        <v>999</v>
      </c>
      <c r="K477" s="20">
        <v>179.98</v>
      </c>
      <c r="L477" s="20">
        <v>0</v>
      </c>
      <c r="M477" s="5">
        <v>44756</v>
      </c>
    </row>
    <row r="478" spans="6:13" x14ac:dyDescent="0.25">
      <c r="F478" s="120" t="s">
        <v>1000</v>
      </c>
      <c r="G478" s="20">
        <v>2098.12</v>
      </c>
      <c r="H478" s="5">
        <v>44756.53361111111</v>
      </c>
      <c r="I478" s="120"/>
      <c r="J478" s="120" t="s">
        <v>236</v>
      </c>
      <c r="K478" s="20">
        <v>2098.12</v>
      </c>
      <c r="L478" s="20">
        <v>0</v>
      </c>
      <c r="M478" s="5">
        <v>44756</v>
      </c>
    </row>
    <row r="479" spans="6:13" x14ac:dyDescent="0.25">
      <c r="F479" s="120" t="s">
        <v>1001</v>
      </c>
      <c r="G479" s="20">
        <v>963.26</v>
      </c>
      <c r="H479" s="5">
        <v>44756.534502314818</v>
      </c>
      <c r="I479" s="120"/>
      <c r="J479" s="120" t="s">
        <v>765</v>
      </c>
      <c r="K479" s="20">
        <v>963.26</v>
      </c>
      <c r="L479" s="20">
        <v>0</v>
      </c>
      <c r="M479" s="5">
        <v>44756</v>
      </c>
    </row>
    <row r="480" spans="6:13" x14ac:dyDescent="0.25">
      <c r="F480" s="120"/>
      <c r="G480" s="120"/>
      <c r="H480" s="5"/>
      <c r="I480" s="120"/>
      <c r="J480" s="120" t="s">
        <v>1002</v>
      </c>
      <c r="K480" s="20">
        <v>0</v>
      </c>
      <c r="L480" s="20">
        <v>8015.75</v>
      </c>
      <c r="M480" s="5">
        <v>44756</v>
      </c>
    </row>
    <row r="481" spans="6:13" x14ac:dyDescent="0.25">
      <c r="F481" s="120" t="s">
        <v>1003</v>
      </c>
      <c r="G481" s="20">
        <v>2150</v>
      </c>
      <c r="H481" s="5">
        <v>44760.166377314818</v>
      </c>
      <c r="I481" s="120"/>
      <c r="J481" s="120" t="s">
        <v>1004</v>
      </c>
      <c r="K481" s="20">
        <v>2150</v>
      </c>
      <c r="L481" s="20">
        <v>0</v>
      </c>
      <c r="M481" s="5">
        <v>44760</v>
      </c>
    </row>
    <row r="482" spans="6:13" x14ac:dyDescent="0.25">
      <c r="F482" s="120" t="s">
        <v>1005</v>
      </c>
      <c r="G482" s="20">
        <v>65</v>
      </c>
      <c r="H482" s="5">
        <v>44760.166388888887</v>
      </c>
      <c r="I482" s="120"/>
      <c r="J482" s="120" t="s">
        <v>1004</v>
      </c>
      <c r="K482" s="20">
        <v>65</v>
      </c>
      <c r="L482" s="20">
        <v>0</v>
      </c>
      <c r="M482" s="5">
        <v>44760</v>
      </c>
    </row>
    <row r="483" spans="6:13" x14ac:dyDescent="0.25">
      <c r="F483" s="120" t="s">
        <v>1006</v>
      </c>
      <c r="G483" s="20">
        <v>2313.62</v>
      </c>
      <c r="H483" s="5">
        <v>44761.166261574072</v>
      </c>
      <c r="I483" s="120"/>
      <c r="J483" s="120" t="s">
        <v>1007</v>
      </c>
      <c r="K483" s="20">
        <v>2313.62</v>
      </c>
      <c r="L483" s="20">
        <v>0</v>
      </c>
      <c r="M483" s="5">
        <v>44761</v>
      </c>
    </row>
    <row r="484" spans="6:13" x14ac:dyDescent="0.25">
      <c r="F484" s="120" t="s">
        <v>1008</v>
      </c>
      <c r="G484" s="20">
        <v>409.92</v>
      </c>
      <c r="H484" s="5">
        <v>44761.166284722225</v>
      </c>
      <c r="I484" s="120"/>
      <c r="J484" s="120" t="s">
        <v>1007</v>
      </c>
      <c r="K484" s="20">
        <v>409.92</v>
      </c>
      <c r="L484" s="20">
        <v>0</v>
      </c>
      <c r="M484" s="5">
        <v>44761</v>
      </c>
    </row>
    <row r="485" spans="6:13" x14ac:dyDescent="0.25">
      <c r="F485" s="120" t="s">
        <v>1009</v>
      </c>
      <c r="G485" s="20">
        <v>66.319999999999993</v>
      </c>
      <c r="H485" s="5">
        <v>44761.166296296295</v>
      </c>
      <c r="I485" s="120"/>
      <c r="J485" s="120" t="s">
        <v>1007</v>
      </c>
      <c r="K485" s="20">
        <v>66.319999999999993</v>
      </c>
      <c r="L485" s="20">
        <v>0</v>
      </c>
      <c r="M485" s="5">
        <v>44761</v>
      </c>
    </row>
    <row r="486" spans="6:13" x14ac:dyDescent="0.25">
      <c r="F486" s="120" t="s">
        <v>1010</v>
      </c>
      <c r="G486" s="20">
        <v>270.42</v>
      </c>
      <c r="H486" s="5">
        <v>44762.685833333337</v>
      </c>
      <c r="I486" s="120"/>
      <c r="J486" s="120" t="s">
        <v>132</v>
      </c>
      <c r="K486" s="20">
        <v>270.42</v>
      </c>
      <c r="L486" s="20">
        <v>0</v>
      </c>
      <c r="M486" s="5">
        <v>44762</v>
      </c>
    </row>
    <row r="487" spans="6:13" x14ac:dyDescent="0.25">
      <c r="F487" s="120" t="s">
        <v>1011</v>
      </c>
      <c r="G487" s="20">
        <v>900.37</v>
      </c>
      <c r="H487" s="5">
        <v>44762.686423611114</v>
      </c>
      <c r="I487" s="120"/>
      <c r="J487" s="120" t="s">
        <v>130</v>
      </c>
      <c r="K487" s="20">
        <v>900.37</v>
      </c>
      <c r="L487" s="20">
        <v>0</v>
      </c>
      <c r="M487" s="5">
        <v>44762</v>
      </c>
    </row>
    <row r="488" spans="6:13" x14ac:dyDescent="0.25">
      <c r="F488" s="120" t="s">
        <v>1012</v>
      </c>
      <c r="G488" s="20">
        <v>401.61</v>
      </c>
      <c r="H488" s="5">
        <v>44762.688275462962</v>
      </c>
      <c r="I488" s="120"/>
      <c r="J488" s="120" t="s">
        <v>1013</v>
      </c>
      <c r="K488" s="20">
        <v>401.61</v>
      </c>
      <c r="L488" s="20">
        <v>0</v>
      </c>
      <c r="M488" s="5">
        <v>44762</v>
      </c>
    </row>
    <row r="489" spans="6:13" x14ac:dyDescent="0.25">
      <c r="F489" s="120" t="s">
        <v>1014</v>
      </c>
      <c r="G489" s="20">
        <v>363.81</v>
      </c>
      <c r="H489" s="5">
        <v>44762.688888888886</v>
      </c>
      <c r="I489" s="120"/>
      <c r="J489" s="120" t="s">
        <v>1015</v>
      </c>
      <c r="K489" s="20">
        <v>363.81</v>
      </c>
      <c r="L489" s="20">
        <v>0</v>
      </c>
      <c r="M489" s="5">
        <v>44762</v>
      </c>
    </row>
    <row r="490" spans="6:13" x14ac:dyDescent="0.25">
      <c r="F490" s="120" t="s">
        <v>1016</v>
      </c>
      <c r="G490" s="20">
        <v>229.72</v>
      </c>
      <c r="H490" s="5">
        <v>44762.689398148148</v>
      </c>
      <c r="I490" s="120"/>
      <c r="J490" s="120" t="s">
        <v>1017</v>
      </c>
      <c r="K490" s="20">
        <v>229.72</v>
      </c>
      <c r="L490" s="20">
        <v>0</v>
      </c>
      <c r="M490" s="5">
        <v>44762</v>
      </c>
    </row>
    <row r="491" spans="6:13" x14ac:dyDescent="0.25">
      <c r="F491" s="120" t="s">
        <v>1018</v>
      </c>
      <c r="G491" s="20">
        <v>350.82</v>
      </c>
      <c r="H491" s="5">
        <v>44762.689965277779</v>
      </c>
      <c r="I491" s="120"/>
      <c r="J491" s="120" t="s">
        <v>1019</v>
      </c>
      <c r="K491" s="20">
        <v>350.82</v>
      </c>
      <c r="L491" s="20">
        <v>92</v>
      </c>
      <c r="M491" s="5">
        <v>44762</v>
      </c>
    </row>
    <row r="492" spans="6:13" x14ac:dyDescent="0.25">
      <c r="F492" s="120" t="s">
        <v>1020</v>
      </c>
      <c r="G492" s="20">
        <v>286.01</v>
      </c>
      <c r="H492" s="5">
        <v>44762.690509259257</v>
      </c>
      <c r="I492" s="120"/>
      <c r="J492" s="120" t="s">
        <v>1021</v>
      </c>
      <c r="K492" s="20">
        <v>286.01</v>
      </c>
      <c r="L492" s="20">
        <v>0</v>
      </c>
      <c r="M492" s="5">
        <v>44762</v>
      </c>
    </row>
    <row r="493" spans="6:13" x14ac:dyDescent="0.25">
      <c r="F493" s="120" t="s">
        <v>1022</v>
      </c>
      <c r="G493" s="20">
        <v>317.33</v>
      </c>
      <c r="H493" s="5">
        <v>44762.691064814811</v>
      </c>
      <c r="I493" s="120"/>
      <c r="J493" s="120" t="s">
        <v>1023</v>
      </c>
      <c r="K493" s="20">
        <v>317.33</v>
      </c>
      <c r="L493" s="20">
        <v>0</v>
      </c>
      <c r="M493" s="5">
        <v>44762</v>
      </c>
    </row>
    <row r="494" spans="6:13" x14ac:dyDescent="0.25">
      <c r="F494" s="120" t="s">
        <v>1024</v>
      </c>
      <c r="G494" s="20">
        <v>325.99</v>
      </c>
      <c r="H494" s="5">
        <v>44762.691990740743</v>
      </c>
      <c r="I494" s="120"/>
      <c r="J494" s="120" t="s">
        <v>1025</v>
      </c>
      <c r="K494" s="20">
        <v>325.99</v>
      </c>
      <c r="L494" s="20">
        <v>0</v>
      </c>
      <c r="M494" s="5">
        <v>44762</v>
      </c>
    </row>
    <row r="495" spans="6:13" x14ac:dyDescent="0.25">
      <c r="F495" s="120" t="s">
        <v>1026</v>
      </c>
      <c r="G495" s="20">
        <v>302.97000000000003</v>
      </c>
      <c r="H495" s="5">
        <v>44762.69258101852</v>
      </c>
      <c r="I495" s="120"/>
      <c r="J495" s="120" t="s">
        <v>1027</v>
      </c>
      <c r="K495" s="20">
        <v>302.97000000000003</v>
      </c>
      <c r="L495" s="20">
        <v>0</v>
      </c>
      <c r="M495" s="5">
        <v>44762</v>
      </c>
    </row>
    <row r="496" spans="6:13" x14ac:dyDescent="0.25">
      <c r="F496" s="120" t="s">
        <v>1028</v>
      </c>
      <c r="G496" s="20">
        <v>3453.57</v>
      </c>
      <c r="H496" s="5">
        <v>44762.693078703705</v>
      </c>
      <c r="I496" s="120"/>
      <c r="J496" s="120" t="s">
        <v>1029</v>
      </c>
      <c r="K496" s="20">
        <v>3453.57</v>
      </c>
      <c r="L496" s="20">
        <v>0</v>
      </c>
      <c r="M496" s="5">
        <v>44762</v>
      </c>
    </row>
    <row r="497" spans="6:13" x14ac:dyDescent="0.25">
      <c r="F497" s="120" t="s">
        <v>1030</v>
      </c>
      <c r="G497" s="20">
        <v>492.92</v>
      </c>
      <c r="H497" s="5">
        <v>44762.693460648145</v>
      </c>
      <c r="I497" s="120"/>
      <c r="J497" s="120" t="s">
        <v>1031</v>
      </c>
      <c r="K497" s="20">
        <v>492.92</v>
      </c>
      <c r="L497" s="20">
        <v>0</v>
      </c>
      <c r="M497" s="5">
        <v>44762</v>
      </c>
    </row>
    <row r="498" spans="6:13" x14ac:dyDescent="0.25">
      <c r="F498" s="120" t="s">
        <v>1032</v>
      </c>
      <c r="G498" s="20">
        <v>496.27</v>
      </c>
      <c r="H498" s="5">
        <v>44762.693912037037</v>
      </c>
      <c r="I498" s="120"/>
      <c r="J498" s="120" t="s">
        <v>1033</v>
      </c>
      <c r="K498" s="20">
        <v>496.27</v>
      </c>
      <c r="L498" s="20">
        <v>0</v>
      </c>
      <c r="M498" s="5">
        <v>44762</v>
      </c>
    </row>
    <row r="499" spans="6:13" x14ac:dyDescent="0.25">
      <c r="F499" s="120" t="s">
        <v>1034</v>
      </c>
      <c r="G499" s="20">
        <v>275.11</v>
      </c>
      <c r="H499" s="5">
        <v>44762.694525462961</v>
      </c>
      <c r="I499" s="120"/>
      <c r="J499" s="120" t="s">
        <v>1035</v>
      </c>
      <c r="K499" s="20">
        <v>275.11</v>
      </c>
      <c r="L499" s="20">
        <v>0</v>
      </c>
      <c r="M499" s="5">
        <v>44762</v>
      </c>
    </row>
    <row r="500" spans="6:13" x14ac:dyDescent="0.25">
      <c r="F500" s="120" t="s">
        <v>1036</v>
      </c>
      <c r="G500" s="20">
        <v>366.98</v>
      </c>
      <c r="H500" s="5">
        <v>44762.696018518516</v>
      </c>
      <c r="I500" s="120"/>
      <c r="J500" s="120" t="s">
        <v>1037</v>
      </c>
      <c r="K500" s="20">
        <v>366.98</v>
      </c>
      <c r="L500" s="20">
        <v>0</v>
      </c>
      <c r="M500" s="5">
        <v>44762</v>
      </c>
    </row>
    <row r="501" spans="6:13" x14ac:dyDescent="0.25">
      <c r="F501" s="120" t="s">
        <v>1038</v>
      </c>
      <c r="G501" s="20">
        <v>206.94</v>
      </c>
      <c r="H501" s="5">
        <v>44762.701516203706</v>
      </c>
      <c r="I501" s="120"/>
      <c r="J501" s="120" t="s">
        <v>1039</v>
      </c>
      <c r="K501" s="20">
        <v>206.94</v>
      </c>
      <c r="L501" s="20">
        <v>0</v>
      </c>
      <c r="M501" s="5">
        <v>44762</v>
      </c>
    </row>
    <row r="502" spans="6:13" x14ac:dyDescent="0.25">
      <c r="F502" s="120" t="s">
        <v>1040</v>
      </c>
      <c r="G502" s="20">
        <v>371.86</v>
      </c>
      <c r="H502" s="5">
        <v>44762.702499999999</v>
      </c>
      <c r="I502" s="120"/>
      <c r="J502" s="120" t="s">
        <v>1041</v>
      </c>
      <c r="K502" s="20">
        <v>371.86</v>
      </c>
      <c r="L502" s="20">
        <v>0</v>
      </c>
      <c r="M502" s="5">
        <v>44762</v>
      </c>
    </row>
    <row r="503" spans="6:13" x14ac:dyDescent="0.25">
      <c r="F503" s="120" t="s">
        <v>1042</v>
      </c>
      <c r="G503" s="20">
        <v>359.78</v>
      </c>
      <c r="H503" s="5">
        <v>44762.702916666669</v>
      </c>
      <c r="I503" s="120"/>
      <c r="J503" s="120" t="s">
        <v>1043</v>
      </c>
      <c r="K503" s="20">
        <v>359.78</v>
      </c>
      <c r="L503" s="20">
        <v>0</v>
      </c>
      <c r="M503" s="5">
        <v>44762</v>
      </c>
    </row>
    <row r="504" spans="6:13" x14ac:dyDescent="0.25">
      <c r="F504" s="120" t="s">
        <v>1044</v>
      </c>
      <c r="G504" s="20">
        <v>280.01</v>
      </c>
      <c r="H504" s="5">
        <v>44762.703310185185</v>
      </c>
      <c r="I504" s="120"/>
      <c r="J504" s="120" t="s">
        <v>1045</v>
      </c>
      <c r="K504" s="20">
        <v>280.01</v>
      </c>
      <c r="L504" s="20">
        <v>9.99</v>
      </c>
      <c r="M504" s="5">
        <v>44762</v>
      </c>
    </row>
    <row r="505" spans="6:13" x14ac:dyDescent="0.25">
      <c r="F505" s="120" t="s">
        <v>1046</v>
      </c>
      <c r="G505" s="20">
        <v>344.74</v>
      </c>
      <c r="H505" s="5">
        <v>44762.703726851854</v>
      </c>
      <c r="I505" s="120"/>
      <c r="J505" s="120" t="s">
        <v>1047</v>
      </c>
      <c r="K505" s="20">
        <v>344.74</v>
      </c>
      <c r="L505" s="20">
        <v>0</v>
      </c>
      <c r="M505" s="5">
        <v>44762</v>
      </c>
    </row>
    <row r="506" spans="6:13" x14ac:dyDescent="0.25">
      <c r="F506" s="120" t="s">
        <v>1048</v>
      </c>
      <c r="G506" s="20">
        <v>323.58</v>
      </c>
      <c r="H506" s="5">
        <v>44762.704421296294</v>
      </c>
      <c r="I506" s="120"/>
      <c r="J506" s="120" t="s">
        <v>1049</v>
      </c>
      <c r="K506" s="20">
        <v>323.58</v>
      </c>
      <c r="L506" s="20">
        <v>0</v>
      </c>
      <c r="M506" s="5">
        <v>44762</v>
      </c>
    </row>
    <row r="507" spans="6:13" x14ac:dyDescent="0.25">
      <c r="F507" s="120" t="s">
        <v>1050</v>
      </c>
      <c r="G507" s="20">
        <v>1217.4100000000001</v>
      </c>
      <c r="H507" s="5">
        <v>44762.704814814817</v>
      </c>
      <c r="I507" s="120"/>
      <c r="J507" s="120" t="s">
        <v>205</v>
      </c>
      <c r="K507" s="20">
        <v>1217.4100000000001</v>
      </c>
      <c r="L507" s="20">
        <v>0</v>
      </c>
      <c r="M507" s="5">
        <v>44762</v>
      </c>
    </row>
    <row r="508" spans="6:13" x14ac:dyDescent="0.25">
      <c r="F508" s="120" t="s">
        <v>1051</v>
      </c>
      <c r="G508" s="20">
        <v>221.85</v>
      </c>
      <c r="H508" s="5">
        <v>44762.705266203702</v>
      </c>
      <c r="I508" s="120"/>
      <c r="J508" s="120" t="s">
        <v>1052</v>
      </c>
      <c r="K508" s="20">
        <v>221.85</v>
      </c>
      <c r="L508" s="20">
        <v>0</v>
      </c>
      <c r="M508" s="5">
        <v>44762</v>
      </c>
    </row>
    <row r="509" spans="6:13" x14ac:dyDescent="0.25">
      <c r="F509" s="120" t="s">
        <v>1053</v>
      </c>
      <c r="G509" s="20">
        <v>940.28</v>
      </c>
      <c r="H509" s="5">
        <v>44762.705740740741</v>
      </c>
      <c r="I509" s="120"/>
      <c r="J509" s="120" t="s">
        <v>763</v>
      </c>
      <c r="K509" s="20">
        <v>940.28</v>
      </c>
      <c r="L509" s="20">
        <v>0</v>
      </c>
      <c r="M509" s="5">
        <v>44762</v>
      </c>
    </row>
    <row r="510" spans="6:13" x14ac:dyDescent="0.25">
      <c r="F510" s="120"/>
      <c r="G510" s="120"/>
      <c r="H510" s="5"/>
      <c r="I510" s="120"/>
      <c r="J510" s="120" t="s">
        <v>182</v>
      </c>
      <c r="K510" s="20">
        <v>0</v>
      </c>
      <c r="L510" s="20">
        <v>719.07</v>
      </c>
      <c r="M510" s="5">
        <v>44762</v>
      </c>
    </row>
    <row r="511" spans="6:13" x14ac:dyDescent="0.25">
      <c r="F511" s="120" t="s">
        <v>1054</v>
      </c>
      <c r="G511" s="20">
        <v>1645.42</v>
      </c>
      <c r="H511" s="5">
        <v>44768.169236111113</v>
      </c>
      <c r="I511" s="120"/>
      <c r="J511" s="120" t="s">
        <v>1055</v>
      </c>
      <c r="K511" s="20">
        <v>1645.42</v>
      </c>
      <c r="L511" s="20">
        <v>0</v>
      </c>
      <c r="M511" s="5">
        <v>44768</v>
      </c>
    </row>
    <row r="512" spans="6:13" x14ac:dyDescent="0.25">
      <c r="F512" s="120" t="s">
        <v>1056</v>
      </c>
      <c r="G512" s="20">
        <v>192.05</v>
      </c>
      <c r="H512" s="5">
        <v>44768.169340277775</v>
      </c>
      <c r="I512" s="120"/>
      <c r="J512" s="120" t="s">
        <v>1055</v>
      </c>
      <c r="K512" s="20">
        <v>192.05</v>
      </c>
      <c r="L512" s="20">
        <v>0</v>
      </c>
      <c r="M512" s="5">
        <v>44768</v>
      </c>
    </row>
    <row r="513" spans="6:13" x14ac:dyDescent="0.25">
      <c r="F513" s="120" t="s">
        <v>1057</v>
      </c>
      <c r="G513" s="20">
        <v>1881.86</v>
      </c>
      <c r="H513" s="5">
        <v>44768.507615740738</v>
      </c>
      <c r="I513" s="120"/>
      <c r="J513" s="120" t="s">
        <v>1058</v>
      </c>
      <c r="K513" s="20">
        <v>1881.86</v>
      </c>
      <c r="L513" s="20">
        <v>1493.75</v>
      </c>
      <c r="M513" s="5">
        <v>44768</v>
      </c>
    </row>
    <row r="514" spans="6:13" x14ac:dyDescent="0.25">
      <c r="F514" s="120" t="s">
        <v>1059</v>
      </c>
      <c r="G514" s="20">
        <v>471.3</v>
      </c>
      <c r="H514" s="5">
        <v>44768.50849537037</v>
      </c>
      <c r="I514" s="120"/>
      <c r="J514" s="120" t="s">
        <v>132</v>
      </c>
      <c r="K514" s="20">
        <v>471.3</v>
      </c>
      <c r="L514" s="20">
        <v>0</v>
      </c>
      <c r="M514" s="5">
        <v>44768</v>
      </c>
    </row>
    <row r="515" spans="6:13" x14ac:dyDescent="0.25">
      <c r="F515" s="120" t="s">
        <v>1060</v>
      </c>
      <c r="G515" s="20">
        <v>1285.26</v>
      </c>
      <c r="H515" s="5">
        <v>44768.521435185183</v>
      </c>
      <c r="I515" s="120"/>
      <c r="J515" s="120" t="s">
        <v>130</v>
      </c>
      <c r="K515" s="20">
        <v>1285.26</v>
      </c>
      <c r="L515" s="20">
        <v>0</v>
      </c>
      <c r="M515" s="5">
        <v>44768</v>
      </c>
    </row>
    <row r="516" spans="6:13" x14ac:dyDescent="0.25">
      <c r="F516" s="120" t="s">
        <v>1061</v>
      </c>
      <c r="G516" s="20">
        <v>355.17</v>
      </c>
      <c r="H516" s="5">
        <v>44768.521793981483</v>
      </c>
      <c r="I516" s="120"/>
      <c r="J516" s="120" t="s">
        <v>1062</v>
      </c>
      <c r="K516" s="20">
        <v>355.17</v>
      </c>
      <c r="L516" s="20">
        <v>0</v>
      </c>
      <c r="M516" s="5">
        <v>44768</v>
      </c>
    </row>
    <row r="517" spans="6:13" x14ac:dyDescent="0.25">
      <c r="F517" s="120" t="s">
        <v>1063</v>
      </c>
      <c r="G517" s="20">
        <v>350.37</v>
      </c>
      <c r="H517" s="5">
        <v>44768.522245370368</v>
      </c>
      <c r="I517" s="120"/>
      <c r="J517" s="120" t="s">
        <v>1064</v>
      </c>
      <c r="K517" s="20">
        <v>350.37</v>
      </c>
      <c r="L517" s="20">
        <v>0</v>
      </c>
      <c r="M517" s="5">
        <v>44768</v>
      </c>
    </row>
    <row r="518" spans="6:13" x14ac:dyDescent="0.25">
      <c r="F518" s="120" t="s">
        <v>1065</v>
      </c>
      <c r="G518" s="20">
        <v>4567.5200000000004</v>
      </c>
      <c r="H518" s="5">
        <v>44768.655381944445</v>
      </c>
      <c r="I518" s="120"/>
      <c r="J518" s="120" t="s">
        <v>216</v>
      </c>
      <c r="K518" s="20">
        <v>4567.5200000000004</v>
      </c>
      <c r="L518" s="20">
        <v>0</v>
      </c>
      <c r="M518" s="5">
        <v>44768</v>
      </c>
    </row>
    <row r="519" spans="6:13" x14ac:dyDescent="0.25">
      <c r="F519" s="120" t="s">
        <v>1066</v>
      </c>
      <c r="G519" s="20">
        <v>3230.08</v>
      </c>
      <c r="H519" s="5">
        <v>44768.660219907404</v>
      </c>
      <c r="I519" s="120"/>
      <c r="J519" s="120" t="s">
        <v>188</v>
      </c>
      <c r="K519" s="20">
        <v>3230.08</v>
      </c>
      <c r="L519" s="20">
        <v>0</v>
      </c>
      <c r="M519" s="5">
        <v>44768</v>
      </c>
    </row>
    <row r="520" spans="6:13" x14ac:dyDescent="0.25">
      <c r="F520" s="120" t="s">
        <v>1067</v>
      </c>
      <c r="G520" s="20">
        <v>7345.49</v>
      </c>
      <c r="H520" s="5">
        <v>44768.661041666666</v>
      </c>
      <c r="I520" s="120"/>
      <c r="J520" s="120" t="s">
        <v>236</v>
      </c>
      <c r="K520" s="20">
        <v>7345.49</v>
      </c>
      <c r="L520" s="20">
        <v>0</v>
      </c>
      <c r="M520" s="5">
        <v>44768</v>
      </c>
    </row>
    <row r="521" spans="6:13" x14ac:dyDescent="0.25">
      <c r="F521" s="120" t="s">
        <v>1068</v>
      </c>
      <c r="G521" s="20">
        <v>10187.91</v>
      </c>
      <c r="H521" s="5">
        <v>44771.600775462961</v>
      </c>
      <c r="I521" s="120"/>
      <c r="J521" s="120" t="s">
        <v>1069</v>
      </c>
      <c r="K521" s="20">
        <v>10187.91</v>
      </c>
      <c r="L521" s="20">
        <v>0</v>
      </c>
      <c r="M521" s="5">
        <v>44771</v>
      </c>
    </row>
    <row r="522" spans="6:13" x14ac:dyDescent="0.25">
      <c r="F522" s="120" t="s">
        <v>1070</v>
      </c>
      <c r="G522" s="20">
        <v>300</v>
      </c>
      <c r="H522" s="5">
        <v>44771.603900462964</v>
      </c>
      <c r="I522" s="120"/>
      <c r="J522" s="120" t="s">
        <v>1071</v>
      </c>
      <c r="K522" s="20">
        <v>300</v>
      </c>
      <c r="L522" s="20">
        <v>0</v>
      </c>
      <c r="M522" s="5">
        <v>44771</v>
      </c>
    </row>
    <row r="523" spans="6:13" x14ac:dyDescent="0.25">
      <c r="F523" s="120" t="s">
        <v>1072</v>
      </c>
      <c r="G523" s="20">
        <v>71.31</v>
      </c>
      <c r="H523" s="5">
        <v>44774.170706018522</v>
      </c>
      <c r="I523" s="120"/>
      <c r="J523" s="120" t="s">
        <v>1073</v>
      </c>
      <c r="K523" s="20">
        <v>71.31</v>
      </c>
      <c r="L523" s="20">
        <v>0</v>
      </c>
      <c r="M523" s="5">
        <v>44774</v>
      </c>
    </row>
    <row r="524" spans="6:13" x14ac:dyDescent="0.25">
      <c r="F524" s="120" t="s">
        <v>1074</v>
      </c>
      <c r="G524" s="20">
        <v>2435.19</v>
      </c>
      <c r="H524" s="5">
        <v>44775.178888888891</v>
      </c>
      <c r="I524" s="120"/>
      <c r="J524" s="120" t="s">
        <v>1075</v>
      </c>
      <c r="K524" s="20">
        <v>2435.19</v>
      </c>
      <c r="L524" s="20">
        <v>0</v>
      </c>
      <c r="M524" s="5">
        <v>44775</v>
      </c>
    </row>
    <row r="525" spans="6:13" x14ac:dyDescent="0.25">
      <c r="F525" s="120" t="s">
        <v>1076</v>
      </c>
      <c r="G525" s="20">
        <v>553.73</v>
      </c>
      <c r="H525" s="5">
        <v>44778.408148148148</v>
      </c>
      <c r="I525" s="120"/>
      <c r="J525" s="120" t="s">
        <v>132</v>
      </c>
      <c r="K525" s="20">
        <v>553.73</v>
      </c>
      <c r="L525" s="20">
        <v>0</v>
      </c>
      <c r="M525" s="5">
        <v>44778</v>
      </c>
    </row>
    <row r="526" spans="6:13" x14ac:dyDescent="0.25">
      <c r="F526" s="120" t="s">
        <v>1077</v>
      </c>
      <c r="G526" s="20">
        <v>1122.8900000000001</v>
      </c>
      <c r="H526" s="5">
        <v>44778.408946759257</v>
      </c>
      <c r="I526" s="120"/>
      <c r="J526" s="120" t="s">
        <v>130</v>
      </c>
      <c r="K526" s="20">
        <v>1122.8900000000001</v>
      </c>
      <c r="L526" s="20">
        <v>0</v>
      </c>
      <c r="M526" s="5">
        <v>44778</v>
      </c>
    </row>
    <row r="527" spans="6:13" x14ac:dyDescent="0.25">
      <c r="F527" s="120" t="s">
        <v>1078</v>
      </c>
      <c r="G527" s="20">
        <v>2615.5100000000002</v>
      </c>
      <c r="H527" s="5">
        <v>44778.40996527778</v>
      </c>
      <c r="I527" s="120"/>
      <c r="J527" s="120" t="s">
        <v>216</v>
      </c>
      <c r="K527" s="20">
        <v>2615.5100000000002</v>
      </c>
      <c r="L527" s="20">
        <v>0</v>
      </c>
      <c r="M527" s="5">
        <v>44778</v>
      </c>
    </row>
    <row r="528" spans="6:13" x14ac:dyDescent="0.25">
      <c r="F528" s="120" t="s">
        <v>1079</v>
      </c>
      <c r="G528" s="20">
        <v>1373.89</v>
      </c>
      <c r="H528" s="5">
        <v>44778.411006944443</v>
      </c>
      <c r="I528" s="120"/>
      <c r="J528" s="120" t="s">
        <v>763</v>
      </c>
      <c r="K528" s="20">
        <v>1373.89</v>
      </c>
      <c r="L528" s="20">
        <v>35.99</v>
      </c>
      <c r="M528" s="5">
        <v>44778</v>
      </c>
    </row>
    <row r="529" spans="6:13" x14ac:dyDescent="0.25">
      <c r="F529" s="120" t="s">
        <v>1080</v>
      </c>
      <c r="G529" s="20">
        <v>642.44000000000005</v>
      </c>
      <c r="H529" s="5">
        <v>44778.41134259259</v>
      </c>
      <c r="I529" s="120"/>
      <c r="J529" s="120" t="s">
        <v>188</v>
      </c>
      <c r="K529" s="20">
        <v>642.44000000000005</v>
      </c>
      <c r="L529" s="20">
        <v>0</v>
      </c>
      <c r="M529" s="5">
        <v>44778</v>
      </c>
    </row>
    <row r="530" spans="6:13" x14ac:dyDescent="0.25">
      <c r="F530" s="120" t="s">
        <v>1081</v>
      </c>
      <c r="G530" s="20">
        <v>4800.25</v>
      </c>
      <c r="H530" s="5">
        <v>44778.411932870367</v>
      </c>
      <c r="I530" s="120"/>
      <c r="J530" s="120" t="s">
        <v>236</v>
      </c>
      <c r="K530" s="20">
        <v>4800.25</v>
      </c>
      <c r="L530" s="20">
        <v>0</v>
      </c>
      <c r="M530" s="5">
        <v>44778</v>
      </c>
    </row>
    <row r="531" spans="6:13" x14ac:dyDescent="0.25">
      <c r="F531" s="120" t="s">
        <v>1082</v>
      </c>
      <c r="G531" s="20">
        <v>218.66</v>
      </c>
      <c r="H531" s="5">
        <v>44778.412858796299</v>
      </c>
      <c r="I531" s="120"/>
      <c r="J531" s="120" t="s">
        <v>172</v>
      </c>
      <c r="K531" s="20">
        <v>218.66</v>
      </c>
      <c r="L531" s="20">
        <v>0</v>
      </c>
      <c r="M531" s="5">
        <v>44778</v>
      </c>
    </row>
    <row r="532" spans="6:13" x14ac:dyDescent="0.25">
      <c r="F532" s="120" t="s">
        <v>1083</v>
      </c>
      <c r="G532" s="20">
        <v>1463.95</v>
      </c>
      <c r="H532" s="5">
        <v>44778.649525462963</v>
      </c>
      <c r="I532" s="120"/>
      <c r="J532" s="120" t="s">
        <v>1084</v>
      </c>
      <c r="K532" s="20">
        <v>1463.95</v>
      </c>
      <c r="L532" s="20">
        <v>0</v>
      </c>
      <c r="M532" s="5">
        <v>44778</v>
      </c>
    </row>
    <row r="533" spans="6:13" x14ac:dyDescent="0.25">
      <c r="F533" s="120" t="s">
        <v>1085</v>
      </c>
      <c r="G533" s="20">
        <v>1585.43</v>
      </c>
      <c r="H533" s="5">
        <v>44782.171469907407</v>
      </c>
      <c r="I533" s="120"/>
      <c r="J533" s="120" t="s">
        <v>1086</v>
      </c>
      <c r="K533" s="20">
        <v>1585.43</v>
      </c>
      <c r="L533" s="20">
        <v>0</v>
      </c>
      <c r="M533" s="5">
        <v>44782</v>
      </c>
    </row>
    <row r="534" spans="6:13" x14ac:dyDescent="0.25">
      <c r="F534" s="120" t="s">
        <v>1087</v>
      </c>
      <c r="G534" s="20">
        <v>609.67999999999995</v>
      </c>
      <c r="H534" s="5">
        <v>44782.17150462963</v>
      </c>
      <c r="I534" s="120"/>
      <c r="J534" s="120" t="s">
        <v>1086</v>
      </c>
      <c r="K534" s="20">
        <v>609.67999999999995</v>
      </c>
      <c r="L534" s="20">
        <v>0</v>
      </c>
      <c r="M534" s="5">
        <v>44782</v>
      </c>
    </row>
    <row r="535" spans="6:13" x14ac:dyDescent="0.25">
      <c r="F535" s="120" t="s">
        <v>1088</v>
      </c>
      <c r="G535" s="20">
        <v>447.18</v>
      </c>
      <c r="H535" s="5">
        <v>44782.679375</v>
      </c>
      <c r="I535" s="120"/>
      <c r="J535" s="120" t="s">
        <v>132</v>
      </c>
      <c r="K535" s="20">
        <v>447.18</v>
      </c>
      <c r="L535" s="20">
        <v>0</v>
      </c>
      <c r="M535" s="5">
        <v>44782</v>
      </c>
    </row>
    <row r="536" spans="6:13" x14ac:dyDescent="0.25">
      <c r="F536" s="120" t="s">
        <v>1089</v>
      </c>
      <c r="G536" s="20">
        <v>2520.6</v>
      </c>
      <c r="H536" s="5">
        <v>44782.686331018522</v>
      </c>
      <c r="I536" s="120"/>
      <c r="J536" s="120" t="s">
        <v>130</v>
      </c>
      <c r="K536" s="20">
        <v>2520.6</v>
      </c>
      <c r="L536" s="20">
        <v>0</v>
      </c>
      <c r="M536" s="5">
        <v>44782</v>
      </c>
    </row>
    <row r="537" spans="6:13" x14ac:dyDescent="0.25">
      <c r="F537" s="120" t="s">
        <v>1090</v>
      </c>
      <c r="G537" s="20">
        <v>4949.32</v>
      </c>
      <c r="H537" s="5">
        <v>44782.68681712963</v>
      </c>
      <c r="I537" s="120"/>
      <c r="J537" s="120" t="s">
        <v>236</v>
      </c>
      <c r="K537" s="20">
        <v>4949.32</v>
      </c>
      <c r="L537" s="20">
        <v>0</v>
      </c>
      <c r="M537" s="5">
        <v>44782</v>
      </c>
    </row>
    <row r="538" spans="6:13" x14ac:dyDescent="0.25">
      <c r="F538" s="120" t="s">
        <v>1091</v>
      </c>
      <c r="G538" s="20">
        <v>1375.63</v>
      </c>
      <c r="H538" s="5">
        <v>44782.687291666669</v>
      </c>
      <c r="I538" s="120"/>
      <c r="J538" s="120" t="s">
        <v>188</v>
      </c>
      <c r="K538" s="20">
        <v>1375.63</v>
      </c>
      <c r="L538" s="20">
        <v>0</v>
      </c>
      <c r="M538" s="5">
        <v>44782</v>
      </c>
    </row>
    <row r="539" spans="6:13" x14ac:dyDescent="0.25">
      <c r="F539" s="120" t="s">
        <v>1092</v>
      </c>
      <c r="G539" s="20">
        <v>112.5</v>
      </c>
      <c r="H539" s="5">
        <v>44782.688831018517</v>
      </c>
      <c r="I539" s="120"/>
      <c r="J539" s="120" t="s">
        <v>1093</v>
      </c>
      <c r="K539" s="20">
        <v>112.5</v>
      </c>
      <c r="L539" s="20">
        <v>0</v>
      </c>
      <c r="M539" s="5">
        <v>44782</v>
      </c>
    </row>
    <row r="540" spans="6:13" x14ac:dyDescent="0.25">
      <c r="F540" s="120" t="s">
        <v>1094</v>
      </c>
      <c r="G540" s="20">
        <v>141.5</v>
      </c>
      <c r="H540" s="5">
        <v>44782.69222222222</v>
      </c>
      <c r="I540" s="120"/>
      <c r="J540" s="120" t="s">
        <v>430</v>
      </c>
      <c r="K540" s="20">
        <v>141.5</v>
      </c>
      <c r="L540" s="20">
        <v>0</v>
      </c>
      <c r="M540" s="5">
        <v>44782</v>
      </c>
    </row>
    <row r="541" spans="6:13" x14ac:dyDescent="0.25">
      <c r="F541" s="120" t="s">
        <v>1095</v>
      </c>
      <c r="G541" s="20">
        <v>9.99</v>
      </c>
      <c r="H541" s="5">
        <v>44783.166527777779</v>
      </c>
      <c r="I541" s="120"/>
      <c r="J541" s="120" t="s">
        <v>1096</v>
      </c>
      <c r="K541" s="20">
        <v>9.99</v>
      </c>
      <c r="L541" s="20">
        <v>0</v>
      </c>
      <c r="M541" s="5">
        <v>44783</v>
      </c>
    </row>
    <row r="542" spans="6:13" x14ac:dyDescent="0.25">
      <c r="F542" s="120" t="s">
        <v>1097</v>
      </c>
      <c r="G542" s="20">
        <v>73.36</v>
      </c>
      <c r="H542" s="5">
        <v>44783.424097222225</v>
      </c>
      <c r="I542" s="120"/>
      <c r="J542" s="120" t="s">
        <v>161</v>
      </c>
      <c r="K542" s="20">
        <v>73.36</v>
      </c>
      <c r="L542" s="20">
        <v>0</v>
      </c>
      <c r="M542" s="5">
        <v>44783</v>
      </c>
    </row>
    <row r="543" spans="6:13" x14ac:dyDescent="0.25">
      <c r="F543" s="120" t="s">
        <v>1098</v>
      </c>
      <c r="G543" s="20">
        <v>447</v>
      </c>
      <c r="H543" s="5">
        <v>44784.167812500003</v>
      </c>
      <c r="I543" s="120"/>
      <c r="J543" s="120" t="s">
        <v>1099</v>
      </c>
      <c r="K543" s="20">
        <v>447</v>
      </c>
      <c r="L543" s="20">
        <v>0</v>
      </c>
      <c r="M543" s="5">
        <v>44784</v>
      </c>
    </row>
    <row r="544" spans="6:13" x14ac:dyDescent="0.25">
      <c r="F544" s="120" t="s">
        <v>1100</v>
      </c>
      <c r="G544" s="20">
        <v>62.99</v>
      </c>
      <c r="H544" s="5">
        <v>44785.165497685186</v>
      </c>
      <c r="I544" s="120"/>
      <c r="J544" s="120" t="s">
        <v>1101</v>
      </c>
      <c r="K544" s="20">
        <v>62.99</v>
      </c>
      <c r="L544" s="20">
        <v>0</v>
      </c>
      <c r="M544" s="5">
        <v>44785</v>
      </c>
    </row>
    <row r="545" spans="6:13" x14ac:dyDescent="0.25">
      <c r="F545" s="120" t="s">
        <v>1102</v>
      </c>
      <c r="G545" s="20">
        <v>1758.34</v>
      </c>
      <c r="H545" s="5">
        <v>44785.661759259259</v>
      </c>
      <c r="I545" s="120"/>
      <c r="J545" s="120" t="s">
        <v>1103</v>
      </c>
      <c r="K545" s="20">
        <v>1758.34</v>
      </c>
      <c r="L545" s="20">
        <v>0</v>
      </c>
      <c r="M545" s="5">
        <v>44785</v>
      </c>
    </row>
    <row r="546" spans="6:13" x14ac:dyDescent="0.25">
      <c r="F546" s="120" t="s">
        <v>1104</v>
      </c>
      <c r="G546" s="20">
        <v>2060.08</v>
      </c>
      <c r="H546" s="5">
        <v>44785.662280092591</v>
      </c>
      <c r="I546" s="120"/>
      <c r="J546" s="120" t="s">
        <v>1105</v>
      </c>
      <c r="K546" s="20">
        <v>2060.08</v>
      </c>
      <c r="L546" s="20">
        <v>0</v>
      </c>
      <c r="M546" s="5">
        <v>44785</v>
      </c>
    </row>
    <row r="547" spans="6:13" x14ac:dyDescent="0.25">
      <c r="F547" s="120" t="s">
        <v>1106</v>
      </c>
      <c r="G547" s="20">
        <v>2259.9499999999998</v>
      </c>
      <c r="H547" s="5">
        <v>44789.17046296296</v>
      </c>
      <c r="I547" s="120"/>
      <c r="J547" s="120" t="s">
        <v>1107</v>
      </c>
      <c r="K547" s="20">
        <v>2259.9499999999998</v>
      </c>
      <c r="L547" s="20">
        <v>0</v>
      </c>
      <c r="M547" s="5">
        <v>44789</v>
      </c>
    </row>
    <row r="548" spans="6:13" x14ac:dyDescent="0.25">
      <c r="F548" s="120" t="s">
        <v>1108</v>
      </c>
      <c r="G548" s="20">
        <v>3468.66</v>
      </c>
      <c r="H548" s="5">
        <v>44796.169930555552</v>
      </c>
      <c r="I548" s="120"/>
      <c r="J548" s="120" t="s">
        <v>1109</v>
      </c>
      <c r="K548" s="20">
        <v>3468.66</v>
      </c>
      <c r="L548" s="20">
        <v>0</v>
      </c>
      <c r="M548" s="5">
        <v>44796</v>
      </c>
    </row>
    <row r="549" spans="6:13" x14ac:dyDescent="0.25">
      <c r="F549" s="120" t="s">
        <v>1110</v>
      </c>
      <c r="G549" s="20">
        <v>276</v>
      </c>
      <c r="H549" s="5">
        <v>44796.571238425924</v>
      </c>
      <c r="I549" s="120"/>
      <c r="J549" s="120" t="s">
        <v>430</v>
      </c>
      <c r="K549" s="20">
        <v>276</v>
      </c>
      <c r="L549" s="20">
        <v>0</v>
      </c>
      <c r="M549" s="5">
        <v>44796</v>
      </c>
    </row>
    <row r="550" spans="6:13" x14ac:dyDescent="0.25">
      <c r="F550" s="120" t="s">
        <v>1111</v>
      </c>
      <c r="G550" s="20">
        <v>1576.12</v>
      </c>
      <c r="H550" s="5">
        <v>44796.575555555559</v>
      </c>
      <c r="I550" s="120"/>
      <c r="J550" s="120" t="s">
        <v>132</v>
      </c>
      <c r="K550" s="20">
        <v>1576.12</v>
      </c>
      <c r="L550" s="20">
        <v>0</v>
      </c>
      <c r="M550" s="5">
        <v>44796</v>
      </c>
    </row>
    <row r="551" spans="6:13" x14ac:dyDescent="0.25">
      <c r="F551" s="120" t="s">
        <v>1112</v>
      </c>
      <c r="G551" s="20">
        <v>2821.74</v>
      </c>
      <c r="H551" s="5">
        <v>44796.582812499997</v>
      </c>
      <c r="I551" s="120"/>
      <c r="J551" s="120" t="s">
        <v>130</v>
      </c>
      <c r="K551" s="20">
        <v>2821.74</v>
      </c>
      <c r="L551" s="20">
        <v>0</v>
      </c>
      <c r="M551" s="5">
        <v>44796</v>
      </c>
    </row>
    <row r="552" spans="6:13" x14ac:dyDescent="0.25">
      <c r="F552" s="120" t="s">
        <v>1113</v>
      </c>
      <c r="G552" s="20">
        <v>1112.6500000000001</v>
      </c>
      <c r="H552" s="5">
        <v>44796.623784722222</v>
      </c>
      <c r="I552" s="120"/>
      <c r="J552" s="120" t="s">
        <v>1114</v>
      </c>
      <c r="K552" s="20">
        <v>1112.6500000000001</v>
      </c>
      <c r="L552" s="20">
        <v>2291.4899999999998</v>
      </c>
      <c r="M552" s="5">
        <v>44796</v>
      </c>
    </row>
    <row r="553" spans="6:13" x14ac:dyDescent="0.25">
      <c r="F553" s="120" t="s">
        <v>1115</v>
      </c>
      <c r="G553" s="20">
        <v>520.37</v>
      </c>
      <c r="H553" s="5">
        <v>44796.624201388891</v>
      </c>
      <c r="I553" s="120"/>
      <c r="J553" s="120" t="s">
        <v>1116</v>
      </c>
      <c r="K553" s="20">
        <v>520.37</v>
      </c>
      <c r="L553" s="20">
        <v>0</v>
      </c>
      <c r="M553" s="5">
        <v>44796</v>
      </c>
    </row>
    <row r="554" spans="6:13" x14ac:dyDescent="0.25">
      <c r="F554" s="120" t="s">
        <v>1117</v>
      </c>
      <c r="G554" s="20">
        <v>290.5</v>
      </c>
      <c r="H554" s="5">
        <v>44796.640844907408</v>
      </c>
      <c r="I554" s="120"/>
      <c r="J554" s="120" t="s">
        <v>1118</v>
      </c>
      <c r="K554" s="20">
        <v>290.5</v>
      </c>
      <c r="L554" s="20">
        <v>0</v>
      </c>
      <c r="M554" s="5">
        <v>44796</v>
      </c>
    </row>
    <row r="555" spans="6:13" x14ac:dyDescent="0.25">
      <c r="F555" s="120" t="s">
        <v>1119</v>
      </c>
      <c r="G555" s="20">
        <v>438.69</v>
      </c>
      <c r="H555" s="5">
        <v>44796.641331018516</v>
      </c>
      <c r="I555" s="120"/>
      <c r="J555" s="120" t="s">
        <v>1120</v>
      </c>
      <c r="K555" s="20">
        <v>438.69</v>
      </c>
      <c r="L555" s="20">
        <v>0</v>
      </c>
      <c r="M555" s="5">
        <v>44796</v>
      </c>
    </row>
    <row r="556" spans="6:13" x14ac:dyDescent="0.25">
      <c r="F556" s="120" t="s">
        <v>1121</v>
      </c>
      <c r="G556" s="20">
        <v>483.09</v>
      </c>
      <c r="H556" s="5">
        <v>44796.641782407409</v>
      </c>
      <c r="I556" s="120"/>
      <c r="J556" s="120" t="s">
        <v>1122</v>
      </c>
      <c r="K556" s="20">
        <v>483.09</v>
      </c>
      <c r="L556" s="20">
        <v>0</v>
      </c>
      <c r="M556" s="5">
        <v>44796</v>
      </c>
    </row>
    <row r="557" spans="6:13" x14ac:dyDescent="0.25">
      <c r="F557" s="120" t="s">
        <v>1123</v>
      </c>
      <c r="G557" s="20">
        <v>487.84</v>
      </c>
      <c r="H557" s="5">
        <v>44796.642175925925</v>
      </c>
      <c r="I557" s="120"/>
      <c r="J557" s="120" t="s">
        <v>1124</v>
      </c>
      <c r="K557" s="20">
        <v>487.84</v>
      </c>
      <c r="L557" s="20">
        <v>0</v>
      </c>
      <c r="M557" s="5">
        <v>44796</v>
      </c>
    </row>
    <row r="558" spans="6:13" x14ac:dyDescent="0.25">
      <c r="F558" s="120" t="s">
        <v>1125</v>
      </c>
      <c r="G558" s="20">
        <v>463.44</v>
      </c>
      <c r="H558" s="5">
        <v>44796.643090277779</v>
      </c>
      <c r="I558" s="120"/>
      <c r="J558" s="120" t="s">
        <v>1126</v>
      </c>
      <c r="K558" s="20">
        <v>463.44</v>
      </c>
      <c r="L558" s="20">
        <v>0</v>
      </c>
      <c r="M558" s="5">
        <v>44796</v>
      </c>
    </row>
    <row r="559" spans="6:13" x14ac:dyDescent="0.25">
      <c r="F559" s="120" t="s">
        <v>1127</v>
      </c>
      <c r="G559" s="20">
        <v>201.96</v>
      </c>
      <c r="H559" s="5">
        <v>44796.643368055556</v>
      </c>
      <c r="I559" s="120"/>
      <c r="J559" s="120" t="s">
        <v>1128</v>
      </c>
      <c r="K559" s="20">
        <v>201.96</v>
      </c>
      <c r="L559" s="20">
        <v>0</v>
      </c>
      <c r="M559" s="5">
        <v>44796</v>
      </c>
    </row>
    <row r="560" spans="6:13" x14ac:dyDescent="0.25">
      <c r="F560" s="120" t="s">
        <v>1129</v>
      </c>
      <c r="G560" s="20">
        <v>3372</v>
      </c>
      <c r="H560" s="5">
        <v>44796.643738425926</v>
      </c>
      <c r="I560" s="120"/>
      <c r="J560" s="120" t="s">
        <v>1130</v>
      </c>
      <c r="K560" s="20">
        <v>3372</v>
      </c>
      <c r="L560" s="20">
        <v>0</v>
      </c>
      <c r="M560" s="5">
        <v>44796</v>
      </c>
    </row>
    <row r="561" spans="6:13" x14ac:dyDescent="0.25">
      <c r="F561" s="120" t="s">
        <v>1131</v>
      </c>
      <c r="G561" s="20">
        <v>1173.7</v>
      </c>
      <c r="H561" s="5">
        <v>44796.644733796296</v>
      </c>
      <c r="I561" s="120"/>
      <c r="J561" s="120" t="s">
        <v>1132</v>
      </c>
      <c r="K561" s="20">
        <v>1173.7</v>
      </c>
      <c r="L561" s="20">
        <v>9357.73</v>
      </c>
      <c r="M561" s="5">
        <v>44796</v>
      </c>
    </row>
    <row r="562" spans="6:13" x14ac:dyDescent="0.25">
      <c r="F562" s="120" t="s">
        <v>1133</v>
      </c>
      <c r="G562" s="20">
        <v>378.18</v>
      </c>
      <c r="H562" s="5">
        <v>44796.665370370371</v>
      </c>
      <c r="I562" s="120"/>
      <c r="J562" s="120" t="s">
        <v>1134</v>
      </c>
      <c r="K562" s="20">
        <v>378.18</v>
      </c>
      <c r="L562" s="20">
        <v>0</v>
      </c>
      <c r="M562" s="5">
        <v>44796</v>
      </c>
    </row>
    <row r="563" spans="6:13" x14ac:dyDescent="0.25">
      <c r="F563" s="120" t="s">
        <v>1135</v>
      </c>
      <c r="G563" s="20">
        <v>359.92</v>
      </c>
      <c r="H563" s="5">
        <v>44796.665775462963</v>
      </c>
      <c r="I563" s="120"/>
      <c r="J563" s="120" t="s">
        <v>1136</v>
      </c>
      <c r="K563" s="20">
        <v>359.92</v>
      </c>
      <c r="L563" s="20">
        <v>0</v>
      </c>
      <c r="M563" s="5">
        <v>44796</v>
      </c>
    </row>
    <row r="564" spans="6:13" x14ac:dyDescent="0.25">
      <c r="F564" s="120"/>
      <c r="G564" s="120"/>
      <c r="H564" s="5"/>
      <c r="I564" s="120"/>
      <c r="J564" s="120" t="s">
        <v>1137</v>
      </c>
      <c r="K564" s="20">
        <v>0</v>
      </c>
      <c r="L564" s="20">
        <v>883.32</v>
      </c>
      <c r="M564" s="5">
        <v>44796</v>
      </c>
    </row>
    <row r="565" spans="6:13" x14ac:dyDescent="0.25">
      <c r="F565" s="120" t="s">
        <v>1138</v>
      </c>
      <c r="G565" s="20">
        <v>18427.05</v>
      </c>
      <c r="H565" s="5">
        <v>44797.633159722223</v>
      </c>
      <c r="I565" s="120"/>
      <c r="J565" s="120" t="s">
        <v>765</v>
      </c>
      <c r="K565" s="20">
        <v>18427.05</v>
      </c>
      <c r="L565" s="20">
        <v>0</v>
      </c>
      <c r="M565" s="5">
        <v>44797</v>
      </c>
    </row>
    <row r="566" spans="6:13" x14ac:dyDescent="0.25">
      <c r="F566" s="120" t="s">
        <v>1139</v>
      </c>
      <c r="G566" s="20">
        <v>370.9</v>
      </c>
      <c r="H566" s="5">
        <v>44797.63354166667</v>
      </c>
      <c r="I566" s="120"/>
      <c r="J566" s="120" t="s">
        <v>1140</v>
      </c>
      <c r="K566" s="20">
        <v>370.9</v>
      </c>
      <c r="L566" s="20">
        <v>0</v>
      </c>
      <c r="M566" s="5">
        <v>44797</v>
      </c>
    </row>
    <row r="567" spans="6:13" x14ac:dyDescent="0.25">
      <c r="F567" s="120" t="s">
        <v>1141</v>
      </c>
      <c r="G567" s="20">
        <v>231.45</v>
      </c>
      <c r="H567" s="5">
        <v>44797.634016203701</v>
      </c>
      <c r="I567" s="120"/>
      <c r="J567" s="120" t="s">
        <v>1142</v>
      </c>
      <c r="K567" s="20">
        <v>231.45</v>
      </c>
      <c r="L567" s="20">
        <v>0</v>
      </c>
      <c r="M567" s="5">
        <v>44797</v>
      </c>
    </row>
    <row r="568" spans="6:13" x14ac:dyDescent="0.25">
      <c r="F568" s="120" t="s">
        <v>1143</v>
      </c>
      <c r="G568" s="20">
        <v>1023.06</v>
      </c>
      <c r="H568" s="5">
        <v>44797.634641203702</v>
      </c>
      <c r="I568" s="120"/>
      <c r="J568" s="120" t="s">
        <v>1144</v>
      </c>
      <c r="K568" s="20">
        <v>1023.06</v>
      </c>
      <c r="L568" s="20">
        <v>0</v>
      </c>
      <c r="M568" s="5">
        <v>44797</v>
      </c>
    </row>
    <row r="569" spans="6:13" x14ac:dyDescent="0.25">
      <c r="F569" s="120" t="s">
        <v>1145</v>
      </c>
      <c r="G569" s="20">
        <v>3353.54</v>
      </c>
      <c r="H569" s="5">
        <v>44797.635729166665</v>
      </c>
      <c r="I569" s="120"/>
      <c r="J569" s="120" t="s">
        <v>763</v>
      </c>
      <c r="K569" s="20">
        <v>3353.54</v>
      </c>
      <c r="L569" s="20">
        <v>0</v>
      </c>
      <c r="M569" s="5">
        <v>44797</v>
      </c>
    </row>
    <row r="570" spans="6:13" x14ac:dyDescent="0.25">
      <c r="F570" s="120" t="s">
        <v>1146</v>
      </c>
      <c r="G570" s="20">
        <v>376</v>
      </c>
      <c r="H570" s="5">
        <v>44797.637789351851</v>
      </c>
      <c r="I570" s="120"/>
      <c r="J570" s="120" t="s">
        <v>1147</v>
      </c>
      <c r="K570" s="20">
        <v>376</v>
      </c>
      <c r="L570" s="20">
        <v>0</v>
      </c>
      <c r="M570" s="5">
        <v>44797</v>
      </c>
    </row>
    <row r="571" spans="6:13" x14ac:dyDescent="0.25">
      <c r="F571" s="120" t="s">
        <v>1148</v>
      </c>
      <c r="G571" s="20">
        <v>365.81</v>
      </c>
      <c r="H571" s="5">
        <v>44797.638194444444</v>
      </c>
      <c r="I571" s="120"/>
      <c r="J571" s="120" t="s">
        <v>1149</v>
      </c>
      <c r="K571" s="20">
        <v>365.81</v>
      </c>
      <c r="L571" s="20">
        <v>0</v>
      </c>
      <c r="M571" s="5">
        <v>44797</v>
      </c>
    </row>
    <row r="572" spans="6:13" x14ac:dyDescent="0.25">
      <c r="F572" s="120" t="s">
        <v>1150</v>
      </c>
      <c r="G572" s="20">
        <v>3132.81</v>
      </c>
      <c r="H572" s="5">
        <v>44797.638726851852</v>
      </c>
      <c r="I572" s="120"/>
      <c r="J572" s="120" t="s">
        <v>216</v>
      </c>
      <c r="K572" s="20">
        <v>3132.81</v>
      </c>
      <c r="L572" s="20">
        <v>0</v>
      </c>
      <c r="M572" s="5">
        <v>44797</v>
      </c>
    </row>
    <row r="573" spans="6:13" x14ac:dyDescent="0.25">
      <c r="F573" s="120" t="s">
        <v>1151</v>
      </c>
      <c r="G573" s="20">
        <v>2394.7399999999998</v>
      </c>
      <c r="H573" s="5">
        <v>44797.640277777777</v>
      </c>
      <c r="I573" s="120"/>
      <c r="J573" s="120" t="s">
        <v>188</v>
      </c>
      <c r="K573" s="20">
        <v>2394.7399999999998</v>
      </c>
      <c r="L573" s="20">
        <v>0</v>
      </c>
      <c r="M573" s="5">
        <v>44797</v>
      </c>
    </row>
    <row r="574" spans="6:13" x14ac:dyDescent="0.25">
      <c r="F574" s="120" t="s">
        <v>1152</v>
      </c>
      <c r="G574" s="20">
        <v>678.28</v>
      </c>
      <c r="H574" s="5">
        <v>44797.643958333334</v>
      </c>
      <c r="I574" s="120"/>
      <c r="J574" s="120" t="s">
        <v>1153</v>
      </c>
      <c r="K574" s="20">
        <v>678.28</v>
      </c>
      <c r="L574" s="20">
        <v>0</v>
      </c>
      <c r="M574" s="5">
        <v>44797</v>
      </c>
    </row>
    <row r="575" spans="6:13" x14ac:dyDescent="0.25">
      <c r="F575" s="120" t="s">
        <v>1154</v>
      </c>
      <c r="G575" s="20">
        <v>629.66</v>
      </c>
      <c r="H575" s="5">
        <v>44797.644513888888</v>
      </c>
      <c r="I575" s="120"/>
      <c r="J575" s="120" t="s">
        <v>1155</v>
      </c>
      <c r="K575" s="20">
        <v>629.66</v>
      </c>
      <c r="L575" s="20">
        <v>0</v>
      </c>
      <c r="M575" s="5">
        <v>44797</v>
      </c>
    </row>
    <row r="576" spans="6:13" x14ac:dyDescent="0.25">
      <c r="F576" s="120" t="s">
        <v>1156</v>
      </c>
      <c r="G576" s="20">
        <v>227.92</v>
      </c>
      <c r="H576" s="5">
        <v>44797.644953703704</v>
      </c>
      <c r="I576" s="120"/>
      <c r="J576" s="120" t="s">
        <v>1157</v>
      </c>
      <c r="K576" s="20">
        <v>227.92</v>
      </c>
      <c r="L576" s="20">
        <v>0</v>
      </c>
      <c r="M576" s="5">
        <v>44797</v>
      </c>
    </row>
    <row r="577" spans="6:13" x14ac:dyDescent="0.25">
      <c r="F577" s="120" t="s">
        <v>1158</v>
      </c>
      <c r="G577" s="20">
        <v>243.22</v>
      </c>
      <c r="H577" s="5">
        <v>44797.645335648151</v>
      </c>
      <c r="I577" s="120"/>
      <c r="J577" s="120" t="s">
        <v>1159</v>
      </c>
      <c r="K577" s="20">
        <v>243.22</v>
      </c>
      <c r="L577" s="20">
        <v>0</v>
      </c>
      <c r="M577" s="5">
        <v>44797</v>
      </c>
    </row>
    <row r="578" spans="6:13" x14ac:dyDescent="0.25">
      <c r="F578" s="120" t="s">
        <v>1160</v>
      </c>
      <c r="G578" s="20">
        <v>8993.02</v>
      </c>
      <c r="H578" s="5">
        <v>44797.646157407406</v>
      </c>
      <c r="I578" s="120"/>
      <c r="J578" s="120" t="s">
        <v>236</v>
      </c>
      <c r="K578" s="20">
        <v>8993.02</v>
      </c>
      <c r="L578" s="20">
        <v>0</v>
      </c>
      <c r="M578" s="5">
        <v>44797</v>
      </c>
    </row>
    <row r="579" spans="6:13" x14ac:dyDescent="0.25">
      <c r="F579" s="120" t="s">
        <v>1161</v>
      </c>
      <c r="G579" s="20">
        <v>258.39999999999998</v>
      </c>
      <c r="H579" s="5">
        <v>44797.647951388892</v>
      </c>
      <c r="I579" s="120"/>
      <c r="J579" s="120" t="s">
        <v>1162</v>
      </c>
      <c r="K579" s="20">
        <v>258.39999999999998</v>
      </c>
      <c r="L579" s="20">
        <v>0</v>
      </c>
      <c r="M579" s="5">
        <v>44797</v>
      </c>
    </row>
    <row r="580" spans="6:13" x14ac:dyDescent="0.25">
      <c r="F580" s="120" t="s">
        <v>1163</v>
      </c>
      <c r="G580" s="20">
        <v>167.78</v>
      </c>
      <c r="H580" s="5">
        <v>44797.648564814815</v>
      </c>
      <c r="I580" s="120"/>
      <c r="J580" s="120" t="s">
        <v>1164</v>
      </c>
      <c r="K580" s="20">
        <v>167.78</v>
      </c>
      <c r="L580" s="20">
        <v>0</v>
      </c>
      <c r="M580" s="5">
        <v>44797</v>
      </c>
    </row>
    <row r="581" spans="6:13" x14ac:dyDescent="0.25">
      <c r="F581" s="120" t="s">
        <v>1165</v>
      </c>
      <c r="G581" s="20">
        <v>228.11</v>
      </c>
      <c r="H581" s="5">
        <v>44797.650520833333</v>
      </c>
      <c r="I581" s="120"/>
      <c r="J581" s="120" t="s">
        <v>134</v>
      </c>
      <c r="K581" s="20">
        <v>228.11</v>
      </c>
      <c r="L581" s="20">
        <v>0</v>
      </c>
      <c r="M581" s="5">
        <v>44797</v>
      </c>
    </row>
    <row r="582" spans="6:13" x14ac:dyDescent="0.25">
      <c r="F582" s="120" t="s">
        <v>1166</v>
      </c>
      <c r="G582" s="20">
        <v>618.4</v>
      </c>
      <c r="H582" s="5">
        <v>44797.652418981481</v>
      </c>
      <c r="I582" s="120"/>
      <c r="J582" s="120" t="s">
        <v>763</v>
      </c>
      <c r="K582" s="20">
        <v>618.4</v>
      </c>
      <c r="L582" s="20">
        <v>0</v>
      </c>
      <c r="M582" s="5">
        <v>44797</v>
      </c>
    </row>
    <row r="583" spans="6:13" x14ac:dyDescent="0.25">
      <c r="F583" s="120" t="s">
        <v>1167</v>
      </c>
      <c r="G583" s="20">
        <v>120</v>
      </c>
      <c r="H583" s="5">
        <v>44802.462708333333</v>
      </c>
      <c r="I583" s="120"/>
      <c r="J583" s="120" t="s">
        <v>1168</v>
      </c>
      <c r="K583" s="20">
        <v>120</v>
      </c>
      <c r="L583" s="20">
        <v>0</v>
      </c>
      <c r="M583" s="5">
        <v>44802</v>
      </c>
    </row>
    <row r="584" spans="6:13" x14ac:dyDescent="0.25">
      <c r="F584" s="120" t="s">
        <v>1169</v>
      </c>
      <c r="G584" s="20">
        <v>5329.39</v>
      </c>
      <c r="H584" s="5">
        <v>44803.174756944441</v>
      </c>
      <c r="I584" s="120"/>
      <c r="J584" s="120" t="s">
        <v>1170</v>
      </c>
      <c r="K584" s="20">
        <v>5329.39</v>
      </c>
      <c r="L584" s="20">
        <v>0</v>
      </c>
      <c r="M584" s="5">
        <v>44803</v>
      </c>
    </row>
    <row r="585" spans="6:13" x14ac:dyDescent="0.25">
      <c r="F585" s="120" t="s">
        <v>1171</v>
      </c>
      <c r="G585" s="20">
        <v>971.6</v>
      </c>
      <c r="H585" s="5">
        <v>44803.175219907411</v>
      </c>
      <c r="I585" s="120"/>
      <c r="J585" s="120" t="s">
        <v>1170</v>
      </c>
      <c r="K585" s="20">
        <v>971.6</v>
      </c>
      <c r="L585" s="20">
        <v>0</v>
      </c>
      <c r="M585" s="5">
        <v>44803</v>
      </c>
    </row>
    <row r="586" spans="6:13" x14ac:dyDescent="0.25">
      <c r="F586" s="120" t="s">
        <v>1172</v>
      </c>
      <c r="G586" s="20">
        <v>27.5</v>
      </c>
      <c r="H586" s="5">
        <v>44803.175335648149</v>
      </c>
      <c r="I586" s="120"/>
      <c r="J586" s="120" t="s">
        <v>1170</v>
      </c>
      <c r="K586" s="20">
        <v>27.5</v>
      </c>
      <c r="L586" s="20">
        <v>0</v>
      </c>
      <c r="M586" s="5">
        <v>44803</v>
      </c>
    </row>
    <row r="587" spans="6:13" x14ac:dyDescent="0.25">
      <c r="F587" s="120" t="s">
        <v>1188</v>
      </c>
      <c r="G587" s="20">
        <v>9458.3700000000008</v>
      </c>
      <c r="H587" s="5">
        <v>44810.16684027778</v>
      </c>
      <c r="I587" s="120"/>
      <c r="J587" s="120" t="s">
        <v>1189</v>
      </c>
      <c r="K587" s="20">
        <v>9458.3700000000008</v>
      </c>
      <c r="L587" s="20">
        <v>0</v>
      </c>
      <c r="M587" s="5">
        <v>44810</v>
      </c>
    </row>
    <row r="588" spans="6:13" x14ac:dyDescent="0.25">
      <c r="F588" s="120" t="s">
        <v>1190</v>
      </c>
      <c r="G588" s="20">
        <v>1764.79</v>
      </c>
      <c r="H588" s="5">
        <v>44812.505752314813</v>
      </c>
      <c r="I588" s="120"/>
      <c r="J588" s="120" t="s">
        <v>132</v>
      </c>
      <c r="K588" s="20">
        <v>1764.79</v>
      </c>
      <c r="L588" s="20">
        <v>0</v>
      </c>
      <c r="M588" s="5">
        <v>44812</v>
      </c>
    </row>
    <row r="589" spans="6:13" x14ac:dyDescent="0.25">
      <c r="F589" s="120" t="s">
        <v>1191</v>
      </c>
      <c r="G589" s="20">
        <v>4975.67</v>
      </c>
      <c r="H589" s="5">
        <v>44812.506203703706</v>
      </c>
      <c r="I589" s="120"/>
      <c r="J589" s="120" t="s">
        <v>130</v>
      </c>
      <c r="K589" s="20">
        <v>4975.67</v>
      </c>
      <c r="L589" s="20">
        <v>0</v>
      </c>
      <c r="M589" s="5">
        <v>44812</v>
      </c>
    </row>
    <row r="590" spans="6:13" x14ac:dyDescent="0.25">
      <c r="F590" s="120" t="s">
        <v>1192</v>
      </c>
      <c r="G590" s="20">
        <v>431.82</v>
      </c>
      <c r="H590" s="5">
        <v>44812.506874999999</v>
      </c>
      <c r="I590" s="120"/>
      <c r="J590" s="120" t="s">
        <v>1193</v>
      </c>
      <c r="K590" s="20">
        <v>431.82</v>
      </c>
      <c r="L590" s="20">
        <v>0</v>
      </c>
      <c r="M590" s="5">
        <v>44812</v>
      </c>
    </row>
    <row r="591" spans="6:13" x14ac:dyDescent="0.25">
      <c r="F591" s="120" t="s">
        <v>1194</v>
      </c>
      <c r="G591" s="20">
        <v>292.35000000000002</v>
      </c>
      <c r="H591" s="5">
        <v>44812.507222222222</v>
      </c>
      <c r="I591" s="120"/>
      <c r="J591" s="120" t="s">
        <v>1195</v>
      </c>
      <c r="K591" s="20">
        <v>292.35000000000002</v>
      </c>
      <c r="L591" s="20">
        <v>0</v>
      </c>
      <c r="M591" s="5">
        <v>44812</v>
      </c>
    </row>
    <row r="592" spans="6:13" x14ac:dyDescent="0.25">
      <c r="F592" s="120" t="s">
        <v>1196</v>
      </c>
      <c r="G592" s="20">
        <v>1057.17</v>
      </c>
      <c r="H592" s="5">
        <v>44812.507719907408</v>
      </c>
      <c r="I592" s="120"/>
      <c r="J592" s="120" t="s">
        <v>216</v>
      </c>
      <c r="K592" s="20">
        <v>1057.17</v>
      </c>
      <c r="L592" s="20">
        <v>0</v>
      </c>
      <c r="M592" s="5">
        <v>44812</v>
      </c>
    </row>
    <row r="593" spans="6:13" x14ac:dyDescent="0.25">
      <c r="F593" s="120" t="s">
        <v>1197</v>
      </c>
      <c r="G593" s="20">
        <v>108.71</v>
      </c>
      <c r="H593" s="5">
        <v>44812.508518518516</v>
      </c>
      <c r="I593" s="120"/>
      <c r="J593" s="120" t="s">
        <v>765</v>
      </c>
      <c r="K593" s="20">
        <v>108.71</v>
      </c>
      <c r="L593" s="20">
        <v>0</v>
      </c>
      <c r="M593" s="5">
        <v>44812</v>
      </c>
    </row>
    <row r="594" spans="6:13" x14ac:dyDescent="0.25">
      <c r="F594" s="120" t="s">
        <v>1198</v>
      </c>
      <c r="G594" s="20">
        <v>12384.12</v>
      </c>
      <c r="H594" s="5">
        <v>44812.508969907409</v>
      </c>
      <c r="I594" s="120"/>
      <c r="J594" s="120" t="s">
        <v>236</v>
      </c>
      <c r="K594" s="20">
        <v>12384.12</v>
      </c>
      <c r="L594" s="20">
        <v>0</v>
      </c>
      <c r="M594" s="5">
        <v>44812</v>
      </c>
    </row>
    <row r="595" spans="6:13" x14ac:dyDescent="0.25">
      <c r="F595" s="120" t="s">
        <v>1199</v>
      </c>
      <c r="G595" s="20">
        <v>232.89</v>
      </c>
      <c r="H595" s="5">
        <v>44812.509432870371</v>
      </c>
      <c r="I595" s="120"/>
      <c r="J595" s="120" t="s">
        <v>763</v>
      </c>
      <c r="K595" s="20">
        <v>232.89</v>
      </c>
      <c r="L595" s="20">
        <v>0</v>
      </c>
      <c r="M595" s="5">
        <v>44812</v>
      </c>
    </row>
    <row r="596" spans="6:13" x14ac:dyDescent="0.25">
      <c r="F596" s="120" t="s">
        <v>1200</v>
      </c>
      <c r="G596" s="20">
        <v>304.68</v>
      </c>
      <c r="H596" s="5">
        <v>44812.51185185185</v>
      </c>
      <c r="I596" s="120"/>
      <c r="J596" s="120" t="s">
        <v>1201</v>
      </c>
      <c r="K596" s="20">
        <v>304.68</v>
      </c>
      <c r="L596" s="20">
        <v>0</v>
      </c>
      <c r="M596" s="5">
        <v>44812</v>
      </c>
    </row>
    <row r="597" spans="6:13" x14ac:dyDescent="0.25">
      <c r="F597" s="120" t="s">
        <v>1202</v>
      </c>
      <c r="G597" s="20">
        <v>1028.95</v>
      </c>
      <c r="H597" s="5">
        <v>44812.512361111112</v>
      </c>
      <c r="I597" s="120"/>
      <c r="J597" s="120" t="s">
        <v>188</v>
      </c>
      <c r="K597" s="20">
        <v>1028.95</v>
      </c>
      <c r="L597" s="20">
        <v>0</v>
      </c>
      <c r="M597" s="5">
        <v>44812</v>
      </c>
    </row>
    <row r="598" spans="6:13" x14ac:dyDescent="0.25">
      <c r="F598" s="120" t="s">
        <v>1203</v>
      </c>
      <c r="G598" s="20">
        <v>1300</v>
      </c>
      <c r="H598" s="5">
        <v>44816.166354166664</v>
      </c>
      <c r="I598" s="120"/>
      <c r="J598" s="120" t="s">
        <v>1204</v>
      </c>
      <c r="K598" s="20">
        <v>1300</v>
      </c>
      <c r="L598" s="20">
        <v>0</v>
      </c>
      <c r="M598" s="5">
        <v>44816</v>
      </c>
    </row>
    <row r="599" spans="6:13" x14ac:dyDescent="0.25">
      <c r="F599" s="120" t="s">
        <v>1205</v>
      </c>
      <c r="G599" s="20">
        <v>1760.87</v>
      </c>
      <c r="H599" s="5">
        <v>44816.651469907411</v>
      </c>
      <c r="I599" s="120"/>
      <c r="J599" s="120" t="s">
        <v>130</v>
      </c>
      <c r="K599" s="20">
        <v>1760.87</v>
      </c>
      <c r="L599" s="20">
        <v>0</v>
      </c>
      <c r="M599" s="5">
        <v>44816</v>
      </c>
    </row>
    <row r="600" spans="6:13" x14ac:dyDescent="0.25">
      <c r="F600" s="120" t="s">
        <v>1206</v>
      </c>
      <c r="G600" s="20">
        <v>538.54</v>
      </c>
      <c r="H600" s="5">
        <v>44816.651898148149</v>
      </c>
      <c r="I600" s="120"/>
      <c r="J600" s="120" t="s">
        <v>132</v>
      </c>
      <c r="K600" s="20">
        <v>538.54</v>
      </c>
      <c r="L600" s="20">
        <v>0</v>
      </c>
      <c r="M600" s="5">
        <v>44816</v>
      </c>
    </row>
    <row r="601" spans="6:13" x14ac:dyDescent="0.25">
      <c r="F601" s="120"/>
      <c r="G601" s="120"/>
      <c r="H601" s="5"/>
      <c r="I601" s="120"/>
      <c r="J601" s="120" t="s">
        <v>1207</v>
      </c>
      <c r="K601" s="20">
        <v>0</v>
      </c>
      <c r="L601" s="20">
        <v>7789.98</v>
      </c>
      <c r="M601" s="5">
        <v>44816</v>
      </c>
    </row>
    <row r="602" spans="6:13" x14ac:dyDescent="0.25">
      <c r="F602" s="120" t="s">
        <v>1208</v>
      </c>
      <c r="G602" s="20">
        <v>1995.4</v>
      </c>
      <c r="H602" s="5">
        <v>44817.167766203704</v>
      </c>
      <c r="I602" s="120"/>
      <c r="J602" s="120" t="s">
        <v>1209</v>
      </c>
      <c r="K602" s="20">
        <v>1995.4</v>
      </c>
      <c r="L602" s="20">
        <v>0</v>
      </c>
      <c r="M602" s="5">
        <v>44817</v>
      </c>
    </row>
    <row r="603" spans="6:13" x14ac:dyDescent="0.25">
      <c r="F603" s="120" t="s">
        <v>1210</v>
      </c>
      <c r="G603" s="20">
        <v>35.99</v>
      </c>
      <c r="H603" s="5">
        <v>44817.167800925927</v>
      </c>
      <c r="I603" s="120"/>
      <c r="J603" s="120" t="s">
        <v>1209</v>
      </c>
      <c r="K603" s="20">
        <v>35.99</v>
      </c>
      <c r="L603" s="20">
        <v>0</v>
      </c>
      <c r="M603" s="5">
        <v>44817</v>
      </c>
    </row>
    <row r="604" spans="6:13" x14ac:dyDescent="0.25">
      <c r="F604" s="120" t="s">
        <v>1211</v>
      </c>
      <c r="G604" s="20">
        <v>615.15</v>
      </c>
      <c r="H604" s="5">
        <v>44820.960011574076</v>
      </c>
      <c r="I604" s="120"/>
      <c r="J604" s="120" t="s">
        <v>132</v>
      </c>
      <c r="K604" s="20">
        <v>615.15</v>
      </c>
      <c r="L604" s="20">
        <v>0</v>
      </c>
      <c r="M604" s="5">
        <v>44820</v>
      </c>
    </row>
    <row r="605" spans="6:13" x14ac:dyDescent="0.25">
      <c r="F605" s="120" t="s">
        <v>1212</v>
      </c>
      <c r="G605" s="20">
        <v>2914.28</v>
      </c>
      <c r="H605" s="5">
        <v>44820.960289351853</v>
      </c>
      <c r="I605" s="120"/>
      <c r="J605" s="120" t="s">
        <v>1213</v>
      </c>
      <c r="K605" s="20">
        <v>2914.28</v>
      </c>
      <c r="L605" s="20">
        <v>1429.79</v>
      </c>
      <c r="M605" s="5">
        <v>44820</v>
      </c>
    </row>
    <row r="606" spans="6:13" x14ac:dyDescent="0.25">
      <c r="F606" s="120" t="s">
        <v>1214</v>
      </c>
      <c r="G606" s="20">
        <v>1678.53</v>
      </c>
      <c r="H606" s="5">
        <v>44820.960625</v>
      </c>
      <c r="I606" s="120"/>
      <c r="J606" s="120" t="s">
        <v>130</v>
      </c>
      <c r="K606" s="20">
        <v>1678.53</v>
      </c>
      <c r="L606" s="20">
        <v>0</v>
      </c>
      <c r="M606" s="5">
        <v>44820</v>
      </c>
    </row>
    <row r="607" spans="6:13" x14ac:dyDescent="0.25">
      <c r="F607" s="120" t="s">
        <v>1215</v>
      </c>
      <c r="G607" s="20">
        <v>543.23</v>
      </c>
      <c r="H607" s="5">
        <v>44820.960868055554</v>
      </c>
      <c r="I607" s="120"/>
      <c r="J607" s="120" t="s">
        <v>1216</v>
      </c>
      <c r="K607" s="20">
        <v>543.23</v>
      </c>
      <c r="L607" s="20">
        <v>0</v>
      </c>
      <c r="M607" s="5">
        <v>44820</v>
      </c>
    </row>
    <row r="608" spans="6:13" x14ac:dyDescent="0.25">
      <c r="F608" s="120" t="s">
        <v>1217</v>
      </c>
      <c r="G608" s="20">
        <v>192.73</v>
      </c>
      <c r="H608" s="5">
        <v>44820.96125</v>
      </c>
      <c r="I608" s="120"/>
      <c r="J608" s="120" t="s">
        <v>1218</v>
      </c>
      <c r="K608" s="20">
        <v>192.73</v>
      </c>
      <c r="L608" s="20">
        <v>0</v>
      </c>
      <c r="M608" s="5">
        <v>44820</v>
      </c>
    </row>
    <row r="609" spans="6:13" x14ac:dyDescent="0.25">
      <c r="F609" s="120" t="s">
        <v>1219</v>
      </c>
      <c r="G609" s="20">
        <v>1233.67</v>
      </c>
      <c r="H609" s="5">
        <v>44820.96166666667</v>
      </c>
      <c r="I609" s="120"/>
      <c r="J609" s="120" t="s">
        <v>765</v>
      </c>
      <c r="K609" s="20">
        <v>1233.67</v>
      </c>
      <c r="L609" s="20">
        <v>290.95</v>
      </c>
      <c r="M609" s="5">
        <v>44820</v>
      </c>
    </row>
    <row r="610" spans="6:13" x14ac:dyDescent="0.25">
      <c r="F610" s="120" t="s">
        <v>1220</v>
      </c>
      <c r="G610" s="20">
        <v>6362.16</v>
      </c>
      <c r="H610" s="5">
        <v>44820.962280092594</v>
      </c>
      <c r="I610" s="120"/>
      <c r="J610" s="120" t="s">
        <v>236</v>
      </c>
      <c r="K610" s="20">
        <v>6362.16</v>
      </c>
      <c r="L610" s="20">
        <v>0</v>
      </c>
      <c r="M610" s="5">
        <v>44820</v>
      </c>
    </row>
    <row r="611" spans="6:13" x14ac:dyDescent="0.25">
      <c r="F611" s="120" t="s">
        <v>1221</v>
      </c>
      <c r="G611" s="20">
        <v>182.75</v>
      </c>
      <c r="H611" s="5">
        <v>44820.962581018517</v>
      </c>
      <c r="I611" s="120"/>
      <c r="J611" s="120" t="s">
        <v>1222</v>
      </c>
      <c r="K611" s="20">
        <v>182.75</v>
      </c>
      <c r="L611" s="20">
        <v>0</v>
      </c>
      <c r="M611" s="5">
        <v>44820</v>
      </c>
    </row>
    <row r="612" spans="6:13" x14ac:dyDescent="0.25">
      <c r="F612" s="120" t="s">
        <v>1223</v>
      </c>
      <c r="G612" s="20">
        <v>472.71</v>
      </c>
      <c r="H612" s="5">
        <v>44820.962812500002</v>
      </c>
      <c r="I612" s="120"/>
      <c r="J612" s="120" t="s">
        <v>1224</v>
      </c>
      <c r="K612" s="20">
        <v>472.71</v>
      </c>
      <c r="L612" s="20">
        <v>0</v>
      </c>
      <c r="M612" s="5">
        <v>44820</v>
      </c>
    </row>
    <row r="613" spans="6:13" x14ac:dyDescent="0.25">
      <c r="F613" s="120" t="s">
        <v>1225</v>
      </c>
      <c r="G613" s="20">
        <v>473.49</v>
      </c>
      <c r="H613" s="5">
        <v>44820.963136574072</v>
      </c>
      <c r="I613" s="120"/>
      <c r="J613" s="120" t="s">
        <v>1226</v>
      </c>
      <c r="K613" s="20">
        <v>473.49</v>
      </c>
      <c r="L613" s="20">
        <v>0</v>
      </c>
      <c r="M613" s="5">
        <v>44820</v>
      </c>
    </row>
    <row r="614" spans="6:13" x14ac:dyDescent="0.25">
      <c r="F614" s="120" t="s">
        <v>1227</v>
      </c>
      <c r="G614" s="20">
        <v>3032.6</v>
      </c>
      <c r="H614" s="5">
        <v>44820.963414351849</v>
      </c>
      <c r="I614" s="120"/>
      <c r="J614" s="120" t="s">
        <v>1228</v>
      </c>
      <c r="K614" s="20">
        <v>3032.6</v>
      </c>
      <c r="L614" s="20">
        <v>0</v>
      </c>
      <c r="M614" s="5">
        <v>44820</v>
      </c>
    </row>
    <row r="615" spans="6:13" x14ac:dyDescent="0.25">
      <c r="F615" s="120" t="s">
        <v>1229</v>
      </c>
      <c r="G615" s="20">
        <v>496.33</v>
      </c>
      <c r="H615" s="5">
        <v>44820.964375000003</v>
      </c>
      <c r="I615" s="120"/>
      <c r="J615" s="120" t="s">
        <v>1230</v>
      </c>
      <c r="K615" s="20">
        <v>496.33</v>
      </c>
      <c r="L615" s="20">
        <v>0</v>
      </c>
      <c r="M615" s="5">
        <v>44820</v>
      </c>
    </row>
    <row r="616" spans="6:13" x14ac:dyDescent="0.25">
      <c r="F616" s="120" t="s">
        <v>1231</v>
      </c>
      <c r="G616" s="20">
        <v>394.73</v>
      </c>
      <c r="H616" s="5">
        <v>44820.964756944442</v>
      </c>
      <c r="I616" s="120"/>
      <c r="J616" s="120" t="s">
        <v>1232</v>
      </c>
      <c r="K616" s="20">
        <v>394.73</v>
      </c>
      <c r="L616" s="20">
        <v>0</v>
      </c>
      <c r="M616" s="5">
        <v>44820</v>
      </c>
    </row>
    <row r="617" spans="6:13" x14ac:dyDescent="0.25">
      <c r="F617" s="120" t="s">
        <v>1233</v>
      </c>
      <c r="G617" s="20">
        <v>199.96</v>
      </c>
      <c r="H617" s="5">
        <v>44820.965300925927</v>
      </c>
      <c r="I617" s="120"/>
      <c r="J617" s="120" t="s">
        <v>1234</v>
      </c>
      <c r="K617" s="20">
        <v>199.96</v>
      </c>
      <c r="L617" s="20">
        <v>0</v>
      </c>
      <c r="M617" s="5">
        <v>44820</v>
      </c>
    </row>
    <row r="618" spans="6:13" x14ac:dyDescent="0.25">
      <c r="F618" s="120" t="s">
        <v>1235</v>
      </c>
      <c r="G618" s="20">
        <v>361.85</v>
      </c>
      <c r="H618" s="5">
        <v>44820.965671296297</v>
      </c>
      <c r="I618" s="120"/>
      <c r="J618" s="120" t="s">
        <v>1236</v>
      </c>
      <c r="K618" s="20">
        <v>361.85</v>
      </c>
      <c r="L618" s="20">
        <v>0</v>
      </c>
      <c r="M618" s="5">
        <v>44820</v>
      </c>
    </row>
    <row r="619" spans="6:13" x14ac:dyDescent="0.25">
      <c r="F619" s="120" t="s">
        <v>1237</v>
      </c>
      <c r="G619" s="20">
        <v>366.83</v>
      </c>
      <c r="H619" s="5">
        <v>44820.966041666667</v>
      </c>
      <c r="I619" s="120"/>
      <c r="J619" s="120" t="s">
        <v>1238</v>
      </c>
      <c r="K619" s="20">
        <v>366.83</v>
      </c>
      <c r="L619" s="20">
        <v>0</v>
      </c>
      <c r="M619" s="5">
        <v>44820</v>
      </c>
    </row>
    <row r="620" spans="6:13" x14ac:dyDescent="0.25">
      <c r="F620" s="120" t="s">
        <v>1239</v>
      </c>
      <c r="G620" s="20">
        <v>293.68</v>
      </c>
      <c r="H620" s="5">
        <v>44820.966504629629</v>
      </c>
      <c r="I620" s="120"/>
      <c r="J620" s="120" t="s">
        <v>1240</v>
      </c>
      <c r="K620" s="20">
        <v>293.68</v>
      </c>
      <c r="L620" s="20">
        <v>65</v>
      </c>
      <c r="M620" s="5">
        <v>44820</v>
      </c>
    </row>
    <row r="621" spans="6:13" x14ac:dyDescent="0.25">
      <c r="F621" s="120" t="s">
        <v>1241</v>
      </c>
      <c r="G621" s="20">
        <v>507.59</v>
      </c>
      <c r="H621" s="5">
        <v>44820.966840277775</v>
      </c>
      <c r="I621" s="120"/>
      <c r="J621" s="120" t="s">
        <v>1242</v>
      </c>
      <c r="K621" s="20">
        <v>507.59</v>
      </c>
      <c r="L621" s="20">
        <v>0</v>
      </c>
      <c r="M621" s="5">
        <v>44820</v>
      </c>
    </row>
    <row r="622" spans="6:13" x14ac:dyDescent="0.25">
      <c r="F622" s="120" t="s">
        <v>1243</v>
      </c>
      <c r="G622" s="20">
        <v>3011.07</v>
      </c>
      <c r="H622" s="5">
        <v>44820.967187499999</v>
      </c>
      <c r="I622" s="120"/>
      <c r="J622" s="120" t="s">
        <v>1244</v>
      </c>
      <c r="K622" s="20">
        <v>3011.07</v>
      </c>
      <c r="L622" s="20">
        <v>0</v>
      </c>
      <c r="M622" s="5">
        <v>44820</v>
      </c>
    </row>
    <row r="623" spans="6:13" x14ac:dyDescent="0.25">
      <c r="F623" s="120" t="s">
        <v>1245</v>
      </c>
      <c r="G623" s="20">
        <v>6681.22</v>
      </c>
      <c r="H623" s="5">
        <v>44820.967824074076</v>
      </c>
      <c r="I623" s="120"/>
      <c r="J623" s="120" t="s">
        <v>216</v>
      </c>
      <c r="K623" s="20">
        <v>6681.22</v>
      </c>
      <c r="L623" s="20">
        <v>0</v>
      </c>
      <c r="M623" s="5">
        <v>44820</v>
      </c>
    </row>
    <row r="624" spans="6:13" x14ac:dyDescent="0.25">
      <c r="F624" s="120" t="s">
        <v>1246</v>
      </c>
      <c r="G624" s="20">
        <v>231.49</v>
      </c>
      <c r="H624" s="5">
        <v>44820.968148148146</v>
      </c>
      <c r="I624" s="120"/>
      <c r="J624" s="120" t="s">
        <v>1247</v>
      </c>
      <c r="K624" s="20">
        <v>231.49</v>
      </c>
      <c r="L624" s="20">
        <v>0</v>
      </c>
      <c r="M624" s="5">
        <v>44820</v>
      </c>
    </row>
    <row r="625" spans="6:13" x14ac:dyDescent="0.25">
      <c r="F625" s="120" t="s">
        <v>1248</v>
      </c>
      <c r="G625" s="20">
        <v>665.12</v>
      </c>
      <c r="H625" s="5">
        <v>44820.968449074076</v>
      </c>
      <c r="I625" s="120"/>
      <c r="J625" s="120" t="s">
        <v>188</v>
      </c>
      <c r="K625" s="20">
        <v>665.12</v>
      </c>
      <c r="L625" s="20">
        <v>0</v>
      </c>
      <c r="M625" s="5">
        <v>44820</v>
      </c>
    </row>
    <row r="626" spans="6:13" x14ac:dyDescent="0.25">
      <c r="F626" s="120" t="s">
        <v>1249</v>
      </c>
      <c r="G626" s="20">
        <v>1198.19</v>
      </c>
      <c r="H626" s="5">
        <v>44820.969201388885</v>
      </c>
      <c r="I626" s="120"/>
      <c r="J626" s="120" t="s">
        <v>205</v>
      </c>
      <c r="K626" s="20">
        <v>1198.19</v>
      </c>
      <c r="L626" s="20">
        <v>0</v>
      </c>
      <c r="M626" s="5">
        <v>44820</v>
      </c>
    </row>
    <row r="627" spans="6:13" x14ac:dyDescent="0.25">
      <c r="F627" s="120" t="s">
        <v>1250</v>
      </c>
      <c r="G627" s="20">
        <v>199.6</v>
      </c>
      <c r="H627" s="5">
        <v>44820.969641203701</v>
      </c>
      <c r="I627" s="120"/>
      <c r="J627" s="120" t="s">
        <v>1251</v>
      </c>
      <c r="K627" s="20">
        <v>199.6</v>
      </c>
      <c r="L627" s="20">
        <v>0</v>
      </c>
      <c r="M627" s="5">
        <v>44820</v>
      </c>
    </row>
    <row r="628" spans="6:13" x14ac:dyDescent="0.25">
      <c r="F628" s="120" t="s">
        <v>1252</v>
      </c>
      <c r="G628" s="20">
        <v>207.93</v>
      </c>
      <c r="H628" s="5">
        <v>44820.969976851855</v>
      </c>
      <c r="I628" s="120"/>
      <c r="J628" s="120" t="s">
        <v>1253</v>
      </c>
      <c r="K628" s="20">
        <v>207.93</v>
      </c>
      <c r="L628" s="20">
        <v>0</v>
      </c>
      <c r="M628" s="5">
        <v>44820</v>
      </c>
    </row>
    <row r="629" spans="6:13" x14ac:dyDescent="0.25">
      <c r="F629" s="120" t="s">
        <v>1254</v>
      </c>
      <c r="G629" s="20">
        <v>949.02</v>
      </c>
      <c r="H629" s="5">
        <v>44820.970300925925</v>
      </c>
      <c r="I629" s="120"/>
      <c r="J629" s="120" t="s">
        <v>1255</v>
      </c>
      <c r="K629" s="20">
        <v>949.02</v>
      </c>
      <c r="L629" s="20">
        <v>0</v>
      </c>
      <c r="M629" s="5">
        <v>44820</v>
      </c>
    </row>
    <row r="630" spans="6:13" x14ac:dyDescent="0.25">
      <c r="F630" s="120" t="s">
        <v>1256</v>
      </c>
      <c r="G630" s="20">
        <v>221.05</v>
      </c>
      <c r="H630" s="5">
        <v>44820.970520833333</v>
      </c>
      <c r="I630" s="120"/>
      <c r="J630" s="120" t="s">
        <v>1257</v>
      </c>
      <c r="K630" s="20">
        <v>221.05</v>
      </c>
      <c r="L630" s="20">
        <v>0</v>
      </c>
      <c r="M630" s="5">
        <v>44820</v>
      </c>
    </row>
    <row r="631" spans="6:13" x14ac:dyDescent="0.25">
      <c r="F631" s="120" t="s">
        <v>1258</v>
      </c>
      <c r="G631" s="20">
        <v>706.53</v>
      </c>
      <c r="H631" s="5">
        <v>44820.970879629633</v>
      </c>
      <c r="I631" s="120"/>
      <c r="J631" s="120" t="s">
        <v>763</v>
      </c>
      <c r="K631" s="20">
        <v>706.53</v>
      </c>
      <c r="L631" s="20">
        <v>0</v>
      </c>
      <c r="M631" s="5">
        <v>44820</v>
      </c>
    </row>
    <row r="632" spans="6:13" x14ac:dyDescent="0.25">
      <c r="F632" s="120"/>
      <c r="G632" s="120"/>
      <c r="H632" s="5"/>
      <c r="I632" s="120"/>
      <c r="J632" s="120" t="s">
        <v>182</v>
      </c>
      <c r="K632" s="20">
        <v>0</v>
      </c>
      <c r="L632" s="20">
        <v>544.28</v>
      </c>
      <c r="M632" s="5">
        <v>44820</v>
      </c>
    </row>
    <row r="633" spans="6:13" x14ac:dyDescent="0.25">
      <c r="F633" s="120" t="s">
        <v>1259</v>
      </c>
      <c r="G633" s="20">
        <v>42.38</v>
      </c>
      <c r="H633" s="5">
        <v>44821.166168981479</v>
      </c>
      <c r="I633" s="120"/>
      <c r="J633" s="120" t="s">
        <v>1260</v>
      </c>
      <c r="K633" s="20">
        <v>42.38</v>
      </c>
      <c r="L633" s="20">
        <v>0</v>
      </c>
      <c r="M633" s="5">
        <v>44821</v>
      </c>
    </row>
    <row r="634" spans="6:13" x14ac:dyDescent="0.25">
      <c r="F634" s="120" t="s">
        <v>1261</v>
      </c>
      <c r="G634" s="20">
        <v>304</v>
      </c>
      <c r="H634" s="5">
        <v>44824.165717592594</v>
      </c>
      <c r="I634" s="120"/>
      <c r="J634" s="120" t="s">
        <v>1262</v>
      </c>
      <c r="K634" s="20">
        <v>304</v>
      </c>
      <c r="L634" s="20">
        <v>0</v>
      </c>
      <c r="M634" s="5">
        <v>44824</v>
      </c>
    </row>
    <row r="635" spans="6:13" x14ac:dyDescent="0.25">
      <c r="F635" s="120" t="s">
        <v>1263</v>
      </c>
      <c r="G635" s="20">
        <v>5031.3900000000003</v>
      </c>
      <c r="H635" s="5">
        <v>44824.165717592594</v>
      </c>
      <c r="I635" s="120"/>
      <c r="J635" s="120" t="s">
        <v>1262</v>
      </c>
      <c r="K635" s="20">
        <v>5031.3900000000003</v>
      </c>
      <c r="L635" s="20">
        <v>0</v>
      </c>
      <c r="M635" s="5">
        <v>44824</v>
      </c>
    </row>
    <row r="636" spans="6:13" x14ac:dyDescent="0.25">
      <c r="F636" s="120" t="s">
        <v>1264</v>
      </c>
      <c r="G636" s="20">
        <v>83</v>
      </c>
      <c r="H636" s="5">
        <v>44825.163935185185</v>
      </c>
      <c r="I636" s="120"/>
      <c r="J636" s="120" t="s">
        <v>1265</v>
      </c>
      <c r="K636" s="20">
        <v>83</v>
      </c>
      <c r="L636" s="20">
        <v>0</v>
      </c>
      <c r="M636" s="5">
        <v>44825</v>
      </c>
    </row>
    <row r="637" spans="6:13" x14ac:dyDescent="0.25">
      <c r="F637" s="120" t="s">
        <v>1266</v>
      </c>
      <c r="G637" s="20">
        <v>644.94000000000005</v>
      </c>
      <c r="H637" s="5">
        <v>44831.163993055554</v>
      </c>
      <c r="I637" s="120"/>
      <c r="J637" s="120" t="s">
        <v>1267</v>
      </c>
      <c r="K637" s="20">
        <v>644.94000000000005</v>
      </c>
      <c r="L637" s="20">
        <v>0</v>
      </c>
      <c r="M637" s="5">
        <v>44831</v>
      </c>
    </row>
    <row r="638" spans="6:13" x14ac:dyDescent="0.25">
      <c r="F638" s="120" t="s">
        <v>1268</v>
      </c>
      <c r="G638" s="20">
        <v>4237.4799999999996</v>
      </c>
      <c r="H638" s="5">
        <v>44831.163993055554</v>
      </c>
      <c r="I638" s="120"/>
      <c r="J638" s="120" t="s">
        <v>1267</v>
      </c>
      <c r="K638" s="20">
        <v>4237.4799999999996</v>
      </c>
      <c r="L638" s="20">
        <v>0</v>
      </c>
      <c r="M638" s="5">
        <v>44831</v>
      </c>
    </row>
    <row r="639" spans="6:13" x14ac:dyDescent="0.25">
      <c r="F639" s="120" t="s">
        <v>1387</v>
      </c>
      <c r="G639" s="20">
        <v>6967.9</v>
      </c>
      <c r="H639" s="5">
        <v>44838.164293981485</v>
      </c>
      <c r="I639" s="120"/>
      <c r="J639" s="120" t="s">
        <v>1388</v>
      </c>
      <c r="K639" s="20">
        <v>6967.9</v>
      </c>
      <c r="L639" s="20">
        <v>0</v>
      </c>
      <c r="M639" s="5">
        <v>44838</v>
      </c>
    </row>
    <row r="640" spans="6:13" x14ac:dyDescent="0.25">
      <c r="F640" s="120" t="s">
        <v>1361</v>
      </c>
      <c r="G640" s="20">
        <v>1865.42</v>
      </c>
      <c r="H640" s="5">
        <v>44844.466539351852</v>
      </c>
      <c r="I640" s="120"/>
      <c r="J640" s="120" t="s">
        <v>132</v>
      </c>
      <c r="K640" s="20">
        <v>1865.42</v>
      </c>
      <c r="L640" s="20">
        <v>0</v>
      </c>
      <c r="M640" s="5">
        <v>44844</v>
      </c>
    </row>
    <row r="641" spans="6:13" x14ac:dyDescent="0.25">
      <c r="F641" s="120" t="s">
        <v>1381</v>
      </c>
      <c r="G641" s="20">
        <v>4369.13</v>
      </c>
      <c r="H641" s="5">
        <v>44844.467581018522</v>
      </c>
      <c r="I641" s="120"/>
      <c r="J641" s="120" t="s">
        <v>130</v>
      </c>
      <c r="K641" s="20">
        <v>4369.13</v>
      </c>
      <c r="L641" s="20">
        <v>0</v>
      </c>
      <c r="M641" s="5">
        <v>44844</v>
      </c>
    </row>
    <row r="642" spans="6:13" x14ac:dyDescent="0.25">
      <c r="F642" s="120" t="s">
        <v>1375</v>
      </c>
      <c r="G642" s="20">
        <v>3502.17</v>
      </c>
      <c r="H642" s="5">
        <v>44844.480347222219</v>
      </c>
      <c r="I642" s="120"/>
      <c r="J642" s="120" t="s">
        <v>1376</v>
      </c>
      <c r="K642" s="20">
        <v>3502.17</v>
      </c>
      <c r="L642" s="20">
        <v>0</v>
      </c>
      <c r="M642" s="5">
        <v>44844</v>
      </c>
    </row>
    <row r="643" spans="6:13" x14ac:dyDescent="0.25">
      <c r="F643" s="120" t="s">
        <v>1336</v>
      </c>
      <c r="G643" s="20">
        <v>427.5</v>
      </c>
      <c r="H643" s="5">
        <v>44844.481759259259</v>
      </c>
      <c r="I643" s="120"/>
      <c r="J643" s="120" t="s">
        <v>1337</v>
      </c>
      <c r="K643" s="20">
        <v>427.5</v>
      </c>
      <c r="L643" s="20">
        <v>0</v>
      </c>
      <c r="M643" s="5">
        <v>44844</v>
      </c>
    </row>
    <row r="644" spans="6:13" x14ac:dyDescent="0.25">
      <c r="F644" s="120" t="s">
        <v>1352</v>
      </c>
      <c r="G644" s="20">
        <v>1058.32</v>
      </c>
      <c r="H644" s="5">
        <v>44844.482314814813</v>
      </c>
      <c r="I644" s="120"/>
      <c r="J644" s="120" t="s">
        <v>1353</v>
      </c>
      <c r="K644" s="20">
        <v>1058.32</v>
      </c>
      <c r="L644" s="20">
        <v>0</v>
      </c>
      <c r="M644" s="5">
        <v>44844</v>
      </c>
    </row>
    <row r="645" spans="6:13" x14ac:dyDescent="0.25">
      <c r="F645" s="120" t="s">
        <v>1315</v>
      </c>
      <c r="G645" s="20">
        <v>336.97</v>
      </c>
      <c r="H645" s="5">
        <v>44844.483171296299</v>
      </c>
      <c r="I645" s="120"/>
      <c r="J645" s="120" t="s">
        <v>1316</v>
      </c>
      <c r="K645" s="20">
        <v>336.97</v>
      </c>
      <c r="L645" s="20">
        <v>0</v>
      </c>
      <c r="M645" s="5">
        <v>44844</v>
      </c>
    </row>
    <row r="646" spans="6:13" x14ac:dyDescent="0.25">
      <c r="F646" s="120" t="s">
        <v>1309</v>
      </c>
      <c r="G646" s="20">
        <v>313.24</v>
      </c>
      <c r="H646" s="5">
        <v>44844.483842592592</v>
      </c>
      <c r="I646" s="120"/>
      <c r="J646" s="120" t="s">
        <v>1310</v>
      </c>
      <c r="K646" s="20">
        <v>313.24</v>
      </c>
      <c r="L646" s="20">
        <v>0</v>
      </c>
      <c r="M646" s="5">
        <v>44844</v>
      </c>
    </row>
    <row r="647" spans="6:13" x14ac:dyDescent="0.25">
      <c r="F647" s="120" t="s">
        <v>1281</v>
      </c>
      <c r="G647" s="20">
        <v>180.5</v>
      </c>
      <c r="H647" s="5">
        <v>44844.484583333331</v>
      </c>
      <c r="I647" s="120"/>
      <c r="J647" s="120" t="s">
        <v>161</v>
      </c>
      <c r="K647" s="20">
        <v>180.5</v>
      </c>
      <c r="L647" s="20">
        <v>0</v>
      </c>
      <c r="M647" s="5">
        <v>44844</v>
      </c>
    </row>
    <row r="648" spans="6:13" x14ac:dyDescent="0.25">
      <c r="F648" s="120" t="s">
        <v>1292</v>
      </c>
      <c r="G648" s="20">
        <v>239.4</v>
      </c>
      <c r="H648" s="5">
        <v>44844.485034722224</v>
      </c>
      <c r="I648" s="120"/>
      <c r="J648" s="120" t="s">
        <v>172</v>
      </c>
      <c r="K648" s="20">
        <v>239.4</v>
      </c>
      <c r="L648" s="20">
        <v>0</v>
      </c>
      <c r="M648" s="5">
        <v>44844</v>
      </c>
    </row>
    <row r="649" spans="6:13" x14ac:dyDescent="0.25">
      <c r="F649" s="120" t="s">
        <v>1335</v>
      </c>
      <c r="G649" s="20">
        <v>406.56</v>
      </c>
      <c r="H649" s="5">
        <v>44844.485543981478</v>
      </c>
      <c r="I649" s="120"/>
      <c r="J649" s="120" t="s">
        <v>765</v>
      </c>
      <c r="K649" s="20">
        <v>406.56</v>
      </c>
      <c r="L649" s="20">
        <v>0</v>
      </c>
      <c r="M649" s="5">
        <v>44844</v>
      </c>
    </row>
    <row r="650" spans="6:13" x14ac:dyDescent="0.25">
      <c r="F650" s="120" t="s">
        <v>1323</v>
      </c>
      <c r="G650" s="20">
        <v>365.37</v>
      </c>
      <c r="H650" s="5">
        <v>44844.485868055555</v>
      </c>
      <c r="I650" s="120"/>
      <c r="J650" s="120" t="s">
        <v>1324</v>
      </c>
      <c r="K650" s="20">
        <v>365.37</v>
      </c>
      <c r="L650" s="20">
        <v>0</v>
      </c>
      <c r="M650" s="5">
        <v>44844</v>
      </c>
    </row>
    <row r="651" spans="6:13" x14ac:dyDescent="0.25">
      <c r="F651" s="120" t="s">
        <v>1390</v>
      </c>
      <c r="G651" s="20">
        <v>8800.06</v>
      </c>
      <c r="H651" s="5">
        <v>44844.48636574074</v>
      </c>
      <c r="I651" s="120"/>
      <c r="J651" s="120" t="s">
        <v>236</v>
      </c>
      <c r="K651" s="20">
        <v>8800.06</v>
      </c>
      <c r="L651" s="20">
        <v>0</v>
      </c>
      <c r="M651" s="5">
        <v>44844</v>
      </c>
    </row>
    <row r="652" spans="6:13" x14ac:dyDescent="0.25">
      <c r="F652" s="120" t="s">
        <v>1355</v>
      </c>
      <c r="G652" s="20">
        <v>1138.49</v>
      </c>
      <c r="H652" s="5">
        <v>44844.486689814818</v>
      </c>
      <c r="I652" s="120"/>
      <c r="J652" s="120" t="s">
        <v>188</v>
      </c>
      <c r="K652" s="20">
        <v>1138.49</v>
      </c>
      <c r="L652" s="20">
        <v>0</v>
      </c>
      <c r="M652" s="5">
        <v>44844</v>
      </c>
    </row>
    <row r="653" spans="6:13" x14ac:dyDescent="0.25">
      <c r="F653" s="120" t="s">
        <v>1327</v>
      </c>
      <c r="G653" s="20">
        <v>372.98</v>
      </c>
      <c r="H653" s="5">
        <v>44844.487361111111</v>
      </c>
      <c r="I653" s="120"/>
      <c r="J653" s="120" t="s">
        <v>1328</v>
      </c>
      <c r="K653" s="20">
        <v>372.98</v>
      </c>
      <c r="L653" s="20">
        <v>0</v>
      </c>
      <c r="M653" s="5">
        <v>44844</v>
      </c>
    </row>
    <row r="654" spans="6:13" x14ac:dyDescent="0.25">
      <c r="F654" s="120"/>
      <c r="G654" s="120"/>
      <c r="H654" s="5"/>
      <c r="I654" s="120"/>
      <c r="J654" s="120" t="s">
        <v>1271</v>
      </c>
      <c r="K654" s="20">
        <v>0</v>
      </c>
      <c r="L654" s="20">
        <v>7585.49</v>
      </c>
      <c r="M654" s="5">
        <v>44844</v>
      </c>
    </row>
    <row r="655" spans="6:13" x14ac:dyDescent="0.25">
      <c r="F655" s="120" t="s">
        <v>1382</v>
      </c>
      <c r="G655" s="20">
        <v>4917.2700000000004</v>
      </c>
      <c r="H655" s="5">
        <v>44845.164027777777</v>
      </c>
      <c r="I655" s="120"/>
      <c r="J655" s="120" t="s">
        <v>1383</v>
      </c>
      <c r="K655" s="20">
        <v>4917.2700000000004</v>
      </c>
      <c r="L655" s="20">
        <v>0</v>
      </c>
      <c r="M655" s="5">
        <v>44845</v>
      </c>
    </row>
    <row r="656" spans="6:13" x14ac:dyDescent="0.25">
      <c r="F656" s="120" t="s">
        <v>1274</v>
      </c>
      <c r="G656" s="20">
        <v>80.97</v>
      </c>
      <c r="H656" s="5">
        <v>44847.419571759259</v>
      </c>
      <c r="I656" s="120"/>
      <c r="J656" s="120" t="s">
        <v>1275</v>
      </c>
      <c r="K656" s="20">
        <v>80.97</v>
      </c>
      <c r="L656" s="20">
        <v>0</v>
      </c>
      <c r="M656" s="5">
        <v>44847</v>
      </c>
    </row>
    <row r="657" spans="6:13" x14ac:dyDescent="0.25">
      <c r="F657" s="120" t="s">
        <v>1305</v>
      </c>
      <c r="G657" s="20">
        <v>302.99</v>
      </c>
      <c r="H657" s="5">
        <v>44847.463229166664</v>
      </c>
      <c r="I657" s="120"/>
      <c r="J657" s="120" t="s">
        <v>1306</v>
      </c>
      <c r="K657" s="20">
        <v>302.99</v>
      </c>
      <c r="L657" s="20">
        <v>0</v>
      </c>
      <c r="M657" s="5">
        <v>44847</v>
      </c>
    </row>
    <row r="658" spans="6:13" x14ac:dyDescent="0.25">
      <c r="F658" s="120" t="s">
        <v>1297</v>
      </c>
      <c r="G658" s="20">
        <v>256.48</v>
      </c>
      <c r="H658" s="5">
        <v>44847.463703703703</v>
      </c>
      <c r="I658" s="120"/>
      <c r="J658" s="120" t="s">
        <v>134</v>
      </c>
      <c r="K658" s="20">
        <v>256.48</v>
      </c>
      <c r="L658" s="20">
        <v>0</v>
      </c>
      <c r="M658" s="5">
        <v>44847</v>
      </c>
    </row>
    <row r="659" spans="6:13" x14ac:dyDescent="0.25">
      <c r="F659" s="120" t="s">
        <v>1378</v>
      </c>
      <c r="G659" s="20">
        <v>3829.45</v>
      </c>
      <c r="H659" s="5">
        <v>44847.465775462966</v>
      </c>
      <c r="I659" s="120"/>
      <c r="J659" s="120" t="s">
        <v>236</v>
      </c>
      <c r="K659" s="20">
        <v>3829.45</v>
      </c>
      <c r="L659" s="20">
        <v>0</v>
      </c>
      <c r="M659" s="5">
        <v>44847</v>
      </c>
    </row>
    <row r="660" spans="6:13" x14ac:dyDescent="0.25">
      <c r="F660" s="120" t="s">
        <v>1317</v>
      </c>
      <c r="G660" s="20">
        <v>350.57</v>
      </c>
      <c r="H660" s="5">
        <v>44852.164872685185</v>
      </c>
      <c r="I660" s="120"/>
      <c r="J660" s="120" t="s">
        <v>1318</v>
      </c>
      <c r="K660" s="20">
        <v>350.57</v>
      </c>
      <c r="L660" s="20">
        <v>0</v>
      </c>
      <c r="M660" s="5">
        <v>44852</v>
      </c>
    </row>
    <row r="661" spans="6:13" x14ac:dyDescent="0.25">
      <c r="F661" s="120" t="s">
        <v>1386</v>
      </c>
      <c r="G661" s="20">
        <v>6883.17</v>
      </c>
      <c r="H661" s="5">
        <v>44852.164872685185</v>
      </c>
      <c r="I661" s="120"/>
      <c r="J661" s="120" t="s">
        <v>1318</v>
      </c>
      <c r="K661" s="20">
        <v>6883.17</v>
      </c>
      <c r="L661" s="20">
        <v>0</v>
      </c>
      <c r="M661" s="5">
        <v>44852</v>
      </c>
    </row>
    <row r="662" spans="6:13" x14ac:dyDescent="0.25">
      <c r="F662" s="120" t="s">
        <v>1279</v>
      </c>
      <c r="G662" s="20">
        <v>165</v>
      </c>
      <c r="H662" s="5">
        <v>44852.460601851853</v>
      </c>
      <c r="I662" s="120"/>
      <c r="J662" s="120" t="s">
        <v>1280</v>
      </c>
      <c r="K662" s="20">
        <v>165</v>
      </c>
      <c r="L662" s="20">
        <v>0</v>
      </c>
      <c r="M662" s="5">
        <v>44852</v>
      </c>
    </row>
    <row r="663" spans="6:13" x14ac:dyDescent="0.25">
      <c r="F663" s="120" t="s">
        <v>1347</v>
      </c>
      <c r="G663" s="20">
        <v>768.6</v>
      </c>
      <c r="H663" s="5">
        <v>44852.460925925923</v>
      </c>
      <c r="I663" s="120"/>
      <c r="J663" s="120" t="s">
        <v>132</v>
      </c>
      <c r="K663" s="20">
        <v>768.6</v>
      </c>
      <c r="L663" s="20">
        <v>0</v>
      </c>
      <c r="M663" s="5">
        <v>44852</v>
      </c>
    </row>
    <row r="664" spans="6:13" x14ac:dyDescent="0.25">
      <c r="F664" s="120" t="s">
        <v>1363</v>
      </c>
      <c r="G664" s="20">
        <v>1914.77</v>
      </c>
      <c r="H664" s="5">
        <v>44852.462013888886</v>
      </c>
      <c r="I664" s="120"/>
      <c r="J664" s="120" t="s">
        <v>130</v>
      </c>
      <c r="K664" s="20">
        <v>1914.77</v>
      </c>
      <c r="L664" s="20">
        <v>0</v>
      </c>
      <c r="M664" s="5">
        <v>44852</v>
      </c>
    </row>
    <row r="665" spans="6:13" x14ac:dyDescent="0.25">
      <c r="F665" s="120" t="s">
        <v>1370</v>
      </c>
      <c r="G665" s="20">
        <v>3050.84</v>
      </c>
      <c r="H665" s="5">
        <v>44854.888067129628</v>
      </c>
      <c r="I665" s="120"/>
      <c r="J665" s="120" t="s">
        <v>1371</v>
      </c>
      <c r="K665" s="20">
        <v>3050.84</v>
      </c>
      <c r="L665" s="20">
        <v>617</v>
      </c>
      <c r="M665" s="5">
        <v>44854</v>
      </c>
    </row>
    <row r="666" spans="6:13" x14ac:dyDescent="0.25">
      <c r="F666" s="120" t="s">
        <v>1331</v>
      </c>
      <c r="G666" s="20">
        <v>385.22</v>
      </c>
      <c r="H666" s="5">
        <v>44854.888437499998</v>
      </c>
      <c r="I666" s="120"/>
      <c r="J666" s="120" t="s">
        <v>1332</v>
      </c>
      <c r="K666" s="20">
        <v>385.22</v>
      </c>
      <c r="L666" s="20">
        <v>0</v>
      </c>
      <c r="M666" s="5">
        <v>44854</v>
      </c>
    </row>
    <row r="667" spans="6:13" x14ac:dyDescent="0.25">
      <c r="F667" s="120" t="s">
        <v>1288</v>
      </c>
      <c r="G667" s="20">
        <v>227.95</v>
      </c>
      <c r="H667" s="5">
        <v>44854.889479166668</v>
      </c>
      <c r="I667" s="120"/>
      <c r="J667" s="120" t="s">
        <v>1289</v>
      </c>
      <c r="K667" s="20">
        <v>227.95</v>
      </c>
      <c r="L667" s="20">
        <v>0</v>
      </c>
      <c r="M667" s="5">
        <v>44854</v>
      </c>
    </row>
    <row r="668" spans="6:13" x14ac:dyDescent="0.25">
      <c r="F668" s="120" t="s">
        <v>1301</v>
      </c>
      <c r="G668" s="20">
        <v>293.17</v>
      </c>
      <c r="H668" s="5">
        <v>44854.890196759261</v>
      </c>
      <c r="I668" s="120"/>
      <c r="J668" s="120" t="s">
        <v>1302</v>
      </c>
      <c r="K668" s="20">
        <v>293.17</v>
      </c>
      <c r="L668" s="20">
        <v>0</v>
      </c>
      <c r="M668" s="5">
        <v>44854</v>
      </c>
    </row>
    <row r="669" spans="6:13" x14ac:dyDescent="0.25">
      <c r="F669" s="120" t="s">
        <v>1333</v>
      </c>
      <c r="G669" s="20">
        <v>398.89</v>
      </c>
      <c r="H669" s="5">
        <v>44854.890462962961</v>
      </c>
      <c r="I669" s="120"/>
      <c r="J669" s="120" t="s">
        <v>1334</v>
      </c>
      <c r="K669" s="20">
        <v>398.89</v>
      </c>
      <c r="L669" s="20">
        <v>0</v>
      </c>
      <c r="M669" s="5">
        <v>44854</v>
      </c>
    </row>
    <row r="670" spans="6:13" x14ac:dyDescent="0.25">
      <c r="F670" s="120" t="s">
        <v>1338</v>
      </c>
      <c r="G670" s="20">
        <v>460.31</v>
      </c>
      <c r="H670" s="5">
        <v>44854.890752314815</v>
      </c>
      <c r="I670" s="120"/>
      <c r="J670" s="120" t="s">
        <v>1339</v>
      </c>
      <c r="K670" s="20">
        <v>460.31</v>
      </c>
      <c r="L670" s="20">
        <v>0</v>
      </c>
      <c r="M670" s="5">
        <v>44854</v>
      </c>
    </row>
    <row r="671" spans="6:13" x14ac:dyDescent="0.25">
      <c r="F671" s="120" t="s">
        <v>1340</v>
      </c>
      <c r="G671" s="20">
        <v>489.44</v>
      </c>
      <c r="H671" s="5">
        <v>44854.89099537037</v>
      </c>
      <c r="I671" s="120"/>
      <c r="J671" s="120" t="s">
        <v>1341</v>
      </c>
      <c r="K671" s="20">
        <v>489.44</v>
      </c>
      <c r="L671" s="20">
        <v>0</v>
      </c>
      <c r="M671" s="5">
        <v>44854</v>
      </c>
    </row>
    <row r="672" spans="6:13" x14ac:dyDescent="0.25">
      <c r="F672" s="120" t="s">
        <v>1329</v>
      </c>
      <c r="G672" s="20">
        <v>373.43</v>
      </c>
      <c r="H672" s="5">
        <v>44854.891284722224</v>
      </c>
      <c r="I672" s="120"/>
      <c r="J672" s="120" t="s">
        <v>1330</v>
      </c>
      <c r="K672" s="20">
        <v>373.43</v>
      </c>
      <c r="L672" s="20">
        <v>0</v>
      </c>
      <c r="M672" s="5">
        <v>44854</v>
      </c>
    </row>
    <row r="673" spans="6:13" x14ac:dyDescent="0.25">
      <c r="F673" s="120" t="s">
        <v>1284</v>
      </c>
      <c r="G673" s="20">
        <v>201.47</v>
      </c>
      <c r="H673" s="5">
        <v>44854.89162037037</v>
      </c>
      <c r="I673" s="120"/>
      <c r="J673" s="120" t="s">
        <v>1285</v>
      </c>
      <c r="K673" s="20">
        <v>201.47</v>
      </c>
      <c r="L673" s="20">
        <v>0</v>
      </c>
      <c r="M673" s="5">
        <v>44854</v>
      </c>
    </row>
    <row r="674" spans="6:13" x14ac:dyDescent="0.25">
      <c r="F674" s="120" t="s">
        <v>1325</v>
      </c>
      <c r="G674" s="20">
        <v>367.92</v>
      </c>
      <c r="H674" s="5">
        <v>44854.891898148147</v>
      </c>
      <c r="I674" s="120"/>
      <c r="J674" s="120" t="s">
        <v>1326</v>
      </c>
      <c r="K674" s="20">
        <v>367.92</v>
      </c>
      <c r="L674" s="20">
        <v>0</v>
      </c>
      <c r="M674" s="5">
        <v>44854</v>
      </c>
    </row>
    <row r="675" spans="6:13" x14ac:dyDescent="0.25">
      <c r="F675" s="120" t="s">
        <v>1321</v>
      </c>
      <c r="G675" s="20">
        <v>358.52</v>
      </c>
      <c r="H675" s="5">
        <v>44854.892199074071</v>
      </c>
      <c r="I675" s="120"/>
      <c r="J675" s="120" t="s">
        <v>1322</v>
      </c>
      <c r="K675" s="20">
        <v>358.52</v>
      </c>
      <c r="L675" s="20">
        <v>0</v>
      </c>
      <c r="M675" s="5">
        <v>44854</v>
      </c>
    </row>
    <row r="676" spans="6:13" x14ac:dyDescent="0.25">
      <c r="F676" s="120" t="s">
        <v>1298</v>
      </c>
      <c r="G676" s="20">
        <v>268.8</v>
      </c>
      <c r="H676" s="5">
        <v>44854.892511574071</v>
      </c>
      <c r="I676" s="120"/>
      <c r="J676" s="120" t="s">
        <v>1299</v>
      </c>
      <c r="K676" s="20">
        <v>268.8</v>
      </c>
      <c r="L676" s="20">
        <v>0</v>
      </c>
      <c r="M676" s="5">
        <v>44854</v>
      </c>
    </row>
    <row r="677" spans="6:13" x14ac:dyDescent="0.25">
      <c r="F677" s="120" t="s">
        <v>1366</v>
      </c>
      <c r="G677" s="20">
        <v>2348.11</v>
      </c>
      <c r="H677" s="5">
        <v>44854.892928240741</v>
      </c>
      <c r="I677" s="120"/>
      <c r="J677" s="120" t="s">
        <v>1367</v>
      </c>
      <c r="K677" s="20">
        <v>2348.11</v>
      </c>
      <c r="L677" s="20">
        <v>0</v>
      </c>
      <c r="M677" s="5">
        <v>44854</v>
      </c>
    </row>
    <row r="678" spans="6:13" x14ac:dyDescent="0.25">
      <c r="F678" s="120" t="s">
        <v>1362</v>
      </c>
      <c r="G678" s="20">
        <v>1890.78</v>
      </c>
      <c r="H678" s="5">
        <v>44854.893368055556</v>
      </c>
      <c r="I678" s="120"/>
      <c r="J678" s="120" t="s">
        <v>216</v>
      </c>
      <c r="K678" s="20">
        <v>1890.78</v>
      </c>
      <c r="L678" s="20">
        <v>0</v>
      </c>
      <c r="M678" s="5">
        <v>44854</v>
      </c>
    </row>
    <row r="679" spans="6:13" x14ac:dyDescent="0.25">
      <c r="F679" s="120" t="s">
        <v>1348</v>
      </c>
      <c r="G679" s="20">
        <v>819.16</v>
      </c>
      <c r="H679" s="5">
        <v>44854.893877314818</v>
      </c>
      <c r="I679" s="120"/>
      <c r="J679" s="120" t="s">
        <v>216</v>
      </c>
      <c r="K679" s="20">
        <v>819.16</v>
      </c>
      <c r="L679" s="20">
        <v>0</v>
      </c>
      <c r="M679" s="5">
        <v>44854</v>
      </c>
    </row>
    <row r="680" spans="6:13" x14ac:dyDescent="0.25">
      <c r="F680" s="120" t="s">
        <v>1358</v>
      </c>
      <c r="G680" s="20">
        <v>1366.38</v>
      </c>
      <c r="H680" s="5">
        <v>44854.894293981481</v>
      </c>
      <c r="I680" s="120"/>
      <c r="J680" s="120" t="s">
        <v>763</v>
      </c>
      <c r="K680" s="20">
        <v>1366.38</v>
      </c>
      <c r="L680" s="20">
        <v>0</v>
      </c>
      <c r="M680" s="5">
        <v>44854</v>
      </c>
    </row>
    <row r="681" spans="6:13" x14ac:dyDescent="0.25">
      <c r="F681" s="120" t="s">
        <v>1295</v>
      </c>
      <c r="G681" s="20">
        <v>256.16000000000003</v>
      </c>
      <c r="H681" s="5">
        <v>44854.894583333335</v>
      </c>
      <c r="I681" s="120"/>
      <c r="J681" s="120" t="s">
        <v>1296</v>
      </c>
      <c r="K681" s="20">
        <v>256.16000000000003</v>
      </c>
      <c r="L681" s="20">
        <v>0</v>
      </c>
      <c r="M681" s="5">
        <v>44854</v>
      </c>
    </row>
    <row r="682" spans="6:13" x14ac:dyDescent="0.25">
      <c r="F682" s="120" t="s">
        <v>1377</v>
      </c>
      <c r="G682" s="20">
        <v>3505.89</v>
      </c>
      <c r="H682" s="5">
        <v>44854.895185185182</v>
      </c>
      <c r="I682" s="120"/>
      <c r="J682" s="120" t="s">
        <v>765</v>
      </c>
      <c r="K682" s="20">
        <v>3505.89</v>
      </c>
      <c r="L682" s="20">
        <v>0</v>
      </c>
      <c r="M682" s="5">
        <v>44854</v>
      </c>
    </row>
    <row r="683" spans="6:13" x14ac:dyDescent="0.25">
      <c r="F683" s="120" t="s">
        <v>1373</v>
      </c>
      <c r="G683" s="20">
        <v>3382.05</v>
      </c>
      <c r="H683" s="5">
        <v>44854.895474537036</v>
      </c>
      <c r="I683" s="120"/>
      <c r="J683" s="120" t="s">
        <v>1374</v>
      </c>
      <c r="K683" s="20">
        <v>3382.05</v>
      </c>
      <c r="L683" s="20">
        <v>0</v>
      </c>
      <c r="M683" s="5">
        <v>44854</v>
      </c>
    </row>
    <row r="684" spans="6:13" x14ac:dyDescent="0.25">
      <c r="F684" s="120" t="s">
        <v>1346</v>
      </c>
      <c r="G684" s="20">
        <v>714.24</v>
      </c>
      <c r="H684" s="5">
        <v>44854.895775462966</v>
      </c>
      <c r="I684" s="120"/>
      <c r="J684" s="120" t="s">
        <v>188</v>
      </c>
      <c r="K684" s="20">
        <v>714.24</v>
      </c>
      <c r="L684" s="20">
        <v>0</v>
      </c>
      <c r="M684" s="5">
        <v>44854</v>
      </c>
    </row>
    <row r="685" spans="6:13" x14ac:dyDescent="0.25">
      <c r="F685" s="120" t="s">
        <v>1368</v>
      </c>
      <c r="G685" s="20">
        <v>2908.76</v>
      </c>
      <c r="H685" s="5">
        <v>44854.896296296298</v>
      </c>
      <c r="I685" s="120"/>
      <c r="J685" s="120" t="s">
        <v>236</v>
      </c>
      <c r="K685" s="20">
        <v>2908.76</v>
      </c>
      <c r="L685" s="20">
        <v>0</v>
      </c>
      <c r="M685" s="5">
        <v>44854</v>
      </c>
    </row>
    <row r="686" spans="6:13" x14ac:dyDescent="0.25">
      <c r="F686" s="120" t="s">
        <v>1286</v>
      </c>
      <c r="G686" s="20">
        <v>222.67</v>
      </c>
      <c r="H686" s="5">
        <v>44854.896655092591</v>
      </c>
      <c r="I686" s="120"/>
      <c r="J686" s="120" t="s">
        <v>1287</v>
      </c>
      <c r="K686" s="20">
        <v>222.67</v>
      </c>
      <c r="L686" s="20">
        <v>0</v>
      </c>
      <c r="M686" s="5">
        <v>44854</v>
      </c>
    </row>
    <row r="687" spans="6:13" x14ac:dyDescent="0.25">
      <c r="F687" s="120" t="s">
        <v>1290</v>
      </c>
      <c r="G687" s="20">
        <v>232.69</v>
      </c>
      <c r="H687" s="5">
        <v>44854.896956018521</v>
      </c>
      <c r="I687" s="120"/>
      <c r="J687" s="120" t="s">
        <v>1291</v>
      </c>
      <c r="K687" s="20">
        <v>232.69</v>
      </c>
      <c r="L687" s="20">
        <v>0</v>
      </c>
      <c r="M687" s="5">
        <v>44854</v>
      </c>
    </row>
    <row r="688" spans="6:13" x14ac:dyDescent="0.25">
      <c r="F688" s="120" t="s">
        <v>1293</v>
      </c>
      <c r="G688" s="20">
        <v>240</v>
      </c>
      <c r="H688" s="5">
        <v>44854.897291666668</v>
      </c>
      <c r="I688" s="120"/>
      <c r="J688" s="120" t="s">
        <v>1294</v>
      </c>
      <c r="K688" s="20">
        <v>240</v>
      </c>
      <c r="L688" s="20">
        <v>0</v>
      </c>
      <c r="M688" s="5">
        <v>44854</v>
      </c>
    </row>
    <row r="689" spans="6:13" x14ac:dyDescent="0.25">
      <c r="F689" s="120" t="s">
        <v>1307</v>
      </c>
      <c r="G689" s="20">
        <v>306.36</v>
      </c>
      <c r="H689" s="5">
        <v>44854.897592592592</v>
      </c>
      <c r="I689" s="120"/>
      <c r="J689" s="120" t="s">
        <v>1308</v>
      </c>
      <c r="K689" s="20">
        <v>306.36</v>
      </c>
      <c r="L689" s="20">
        <v>0</v>
      </c>
      <c r="M689" s="5">
        <v>44854</v>
      </c>
    </row>
    <row r="690" spans="6:13" x14ac:dyDescent="0.25">
      <c r="F690" s="120" t="s">
        <v>1300</v>
      </c>
      <c r="G690" s="20">
        <v>291.42</v>
      </c>
      <c r="H690" s="5">
        <v>44854.897858796299</v>
      </c>
      <c r="I690" s="120"/>
      <c r="J690" s="120" t="s">
        <v>188</v>
      </c>
      <c r="K690" s="20">
        <v>291.42</v>
      </c>
      <c r="L690" s="20">
        <v>0</v>
      </c>
      <c r="M690" s="5">
        <v>44854</v>
      </c>
    </row>
    <row r="691" spans="6:13" x14ac:dyDescent="0.25">
      <c r="F691" s="120" t="s">
        <v>1349</v>
      </c>
      <c r="G691" s="20">
        <v>928.72</v>
      </c>
      <c r="H691" s="5">
        <v>44858.54891203704</v>
      </c>
      <c r="I691" s="120"/>
      <c r="J691" s="120" t="s">
        <v>132</v>
      </c>
      <c r="K691" s="20">
        <v>928.72</v>
      </c>
      <c r="L691" s="20">
        <v>0</v>
      </c>
      <c r="M691" s="5">
        <v>44858</v>
      </c>
    </row>
    <row r="692" spans="6:13" x14ac:dyDescent="0.25">
      <c r="F692" s="120" t="s">
        <v>1389</v>
      </c>
      <c r="G692" s="20">
        <v>7610.12</v>
      </c>
      <c r="H692" s="5">
        <v>44858.549664351849</v>
      </c>
      <c r="I692" s="120"/>
      <c r="J692" s="120" t="s">
        <v>240</v>
      </c>
      <c r="K692" s="20">
        <v>7610.12</v>
      </c>
      <c r="L692" s="20">
        <v>0</v>
      </c>
      <c r="M692" s="5">
        <v>44858</v>
      </c>
    </row>
    <row r="693" spans="6:13" x14ac:dyDescent="0.25">
      <c r="F693" s="120" t="s">
        <v>1357</v>
      </c>
      <c r="G693" s="20">
        <v>1245.6600000000001</v>
      </c>
      <c r="H693" s="5">
        <v>44858.550555555557</v>
      </c>
      <c r="I693" s="120"/>
      <c r="J693" s="120" t="s">
        <v>130</v>
      </c>
      <c r="K693" s="20">
        <v>1245.6600000000001</v>
      </c>
      <c r="L693" s="20">
        <v>0</v>
      </c>
      <c r="M693" s="5">
        <v>44858</v>
      </c>
    </row>
    <row r="694" spans="6:13" x14ac:dyDescent="0.25">
      <c r="F694" s="120" t="s">
        <v>1282</v>
      </c>
      <c r="G694" s="20">
        <v>189.92</v>
      </c>
      <c r="H694" s="5">
        <v>44858.636840277781</v>
      </c>
      <c r="I694" s="120"/>
      <c r="J694" s="120" t="s">
        <v>1283</v>
      </c>
      <c r="K694" s="20">
        <v>189.92</v>
      </c>
      <c r="L694" s="20">
        <v>0</v>
      </c>
      <c r="M694" s="5">
        <v>44858</v>
      </c>
    </row>
    <row r="695" spans="6:13" x14ac:dyDescent="0.25">
      <c r="F695" s="120" t="s">
        <v>1272</v>
      </c>
      <c r="G695" s="20">
        <v>64.989999999999995</v>
      </c>
      <c r="H695" s="5">
        <v>44859.168668981481</v>
      </c>
      <c r="I695" s="120"/>
      <c r="J695" s="120" t="s">
        <v>1273</v>
      </c>
      <c r="K695" s="20">
        <v>64.989999999999995</v>
      </c>
      <c r="L695" s="20">
        <v>0</v>
      </c>
      <c r="M695" s="5">
        <v>44859</v>
      </c>
    </row>
    <row r="696" spans="6:13" x14ac:dyDescent="0.25">
      <c r="F696" s="120" t="s">
        <v>1278</v>
      </c>
      <c r="G696" s="20">
        <v>152.97</v>
      </c>
      <c r="H696" s="5">
        <v>44859.168668981481</v>
      </c>
      <c r="I696" s="120"/>
      <c r="J696" s="120" t="s">
        <v>1273</v>
      </c>
      <c r="K696" s="20">
        <v>152.97</v>
      </c>
      <c r="L696" s="20">
        <v>0</v>
      </c>
      <c r="M696" s="5">
        <v>44859</v>
      </c>
    </row>
    <row r="697" spans="6:13" x14ac:dyDescent="0.25">
      <c r="F697" s="120" t="s">
        <v>1369</v>
      </c>
      <c r="G697" s="20">
        <v>2950.7</v>
      </c>
      <c r="H697" s="5">
        <v>44859.168668981481</v>
      </c>
      <c r="I697" s="120"/>
      <c r="J697" s="120" t="s">
        <v>1273</v>
      </c>
      <c r="K697" s="20">
        <v>2950.7</v>
      </c>
      <c r="L697" s="20">
        <v>0</v>
      </c>
      <c r="M697" s="5">
        <v>44859</v>
      </c>
    </row>
    <row r="698" spans="6:13" x14ac:dyDescent="0.25">
      <c r="F698" s="120" t="s">
        <v>1372</v>
      </c>
      <c r="G698" s="20">
        <v>3171.84</v>
      </c>
      <c r="H698" s="5">
        <v>44859.478495370371</v>
      </c>
      <c r="I698" s="120"/>
      <c r="J698" s="120" t="s">
        <v>216</v>
      </c>
      <c r="K698" s="20">
        <v>3171.84</v>
      </c>
      <c r="L698" s="20">
        <v>0</v>
      </c>
      <c r="M698" s="5">
        <v>44859</v>
      </c>
    </row>
    <row r="699" spans="6:13" x14ac:dyDescent="0.25">
      <c r="F699" s="120" t="s">
        <v>1384</v>
      </c>
      <c r="G699" s="20">
        <v>5186.82</v>
      </c>
      <c r="H699" s="5">
        <v>44859.479317129626</v>
      </c>
      <c r="I699" s="120"/>
      <c r="J699" s="120" t="s">
        <v>236</v>
      </c>
      <c r="K699" s="20">
        <v>5186.82</v>
      </c>
      <c r="L699" s="20">
        <v>0</v>
      </c>
      <c r="M699" s="5">
        <v>44859</v>
      </c>
    </row>
    <row r="700" spans="6:13" x14ac:dyDescent="0.25">
      <c r="F700" s="120" t="s">
        <v>1359</v>
      </c>
      <c r="G700" s="20">
        <v>1531.88</v>
      </c>
      <c r="H700" s="5">
        <v>44861.730717592596</v>
      </c>
      <c r="I700" s="120"/>
      <c r="J700" s="120" t="s">
        <v>765</v>
      </c>
      <c r="K700" s="20">
        <v>1531.88</v>
      </c>
      <c r="L700" s="20">
        <v>0</v>
      </c>
      <c r="M700" s="5">
        <v>44861</v>
      </c>
    </row>
    <row r="701" spans="6:13" x14ac:dyDescent="0.25">
      <c r="F701" s="120" t="s">
        <v>1354</v>
      </c>
      <c r="G701" s="20">
        <v>1112.1199999999999</v>
      </c>
      <c r="H701" s="5">
        <v>44861.73097222222</v>
      </c>
      <c r="I701" s="120"/>
      <c r="J701" s="120" t="s">
        <v>188</v>
      </c>
      <c r="K701" s="20">
        <v>1112.1199999999999</v>
      </c>
      <c r="L701" s="20">
        <v>0</v>
      </c>
      <c r="M701" s="5">
        <v>44861</v>
      </c>
    </row>
    <row r="702" spans="6:13" x14ac:dyDescent="0.25">
      <c r="F702" s="120" t="s">
        <v>1356</v>
      </c>
      <c r="G702" s="20">
        <v>1172.5</v>
      </c>
      <c r="H702" s="5">
        <v>44861.731342592589</v>
      </c>
      <c r="I702" s="120"/>
      <c r="J702" s="120" t="s">
        <v>763</v>
      </c>
      <c r="K702" s="20">
        <v>1172.5</v>
      </c>
      <c r="L702" s="20">
        <v>0</v>
      </c>
      <c r="M702" s="5">
        <v>44861</v>
      </c>
    </row>
    <row r="703" spans="6:13" x14ac:dyDescent="0.25">
      <c r="F703" s="120" t="s">
        <v>1342</v>
      </c>
      <c r="G703" s="20">
        <v>625</v>
      </c>
      <c r="H703" s="5">
        <v>44865.172627314816</v>
      </c>
      <c r="I703" s="120"/>
      <c r="J703" s="120" t="s">
        <v>1277</v>
      </c>
      <c r="K703" s="20">
        <v>625</v>
      </c>
      <c r="L703" s="20">
        <v>0</v>
      </c>
      <c r="M703" s="5">
        <v>44865</v>
      </c>
    </row>
    <row r="704" spans="6:13" x14ac:dyDescent="0.25">
      <c r="F704" s="120" t="s">
        <v>1276</v>
      </c>
      <c r="G704" s="20">
        <v>150</v>
      </c>
      <c r="H704" s="5">
        <v>44865.172638888886</v>
      </c>
      <c r="I704" s="120"/>
      <c r="J704" s="120" t="s">
        <v>1277</v>
      </c>
      <c r="K704" s="20">
        <v>150</v>
      </c>
      <c r="L704" s="20">
        <v>0</v>
      </c>
      <c r="M704" s="5">
        <v>44865</v>
      </c>
    </row>
    <row r="705" spans="6:13" x14ac:dyDescent="0.25">
      <c r="F705" s="120" t="s">
        <v>1343</v>
      </c>
      <c r="G705" s="20">
        <v>642.29999999999995</v>
      </c>
      <c r="H705" s="5">
        <v>44865.507685185185</v>
      </c>
      <c r="I705" s="120"/>
      <c r="J705" s="120" t="s">
        <v>132</v>
      </c>
      <c r="K705" s="20">
        <v>642.29999999999995</v>
      </c>
      <c r="L705" s="20">
        <v>0</v>
      </c>
      <c r="M705" s="5">
        <v>44865</v>
      </c>
    </row>
    <row r="706" spans="6:13" x14ac:dyDescent="0.25">
      <c r="F706" s="120" t="s">
        <v>1360</v>
      </c>
      <c r="G706" s="20">
        <v>1650.34</v>
      </c>
      <c r="H706" s="5">
        <v>44865.508171296293</v>
      </c>
      <c r="I706" s="120"/>
      <c r="J706" s="120" t="s">
        <v>130</v>
      </c>
      <c r="K706" s="20">
        <v>1650.34</v>
      </c>
      <c r="L706" s="20">
        <v>0</v>
      </c>
      <c r="M706" s="5">
        <v>44865</v>
      </c>
    </row>
    <row r="707" spans="6:13" x14ac:dyDescent="0.25">
      <c r="F707" s="120" t="s">
        <v>1303</v>
      </c>
      <c r="G707" s="20">
        <v>297.58999999999997</v>
      </c>
      <c r="H707" s="5">
        <v>44865.508576388886</v>
      </c>
      <c r="I707" s="120"/>
      <c r="J707" s="120" t="s">
        <v>1304</v>
      </c>
      <c r="K707" s="20">
        <v>297.58999999999997</v>
      </c>
      <c r="L707" s="20">
        <v>65</v>
      </c>
      <c r="M707" s="5">
        <v>44865</v>
      </c>
    </row>
    <row r="708" spans="6:13" x14ac:dyDescent="0.25">
      <c r="F708" s="120" t="s">
        <v>1313</v>
      </c>
      <c r="G708" s="20">
        <v>324.98</v>
      </c>
      <c r="H708" s="5">
        <v>44865.508912037039</v>
      </c>
      <c r="I708" s="120"/>
      <c r="J708" s="120" t="s">
        <v>1314</v>
      </c>
      <c r="K708" s="20">
        <v>324.98</v>
      </c>
      <c r="L708" s="20">
        <v>51.25</v>
      </c>
      <c r="M708" s="5">
        <v>44865</v>
      </c>
    </row>
    <row r="709" spans="6:13" x14ac:dyDescent="0.25">
      <c r="F709" s="120" t="s">
        <v>1344</v>
      </c>
      <c r="G709" s="20">
        <v>702.05</v>
      </c>
      <c r="H709" s="5">
        <v>44865.509409722225</v>
      </c>
      <c r="I709" s="120"/>
      <c r="J709" s="120" t="s">
        <v>1345</v>
      </c>
      <c r="K709" s="20">
        <v>702.05</v>
      </c>
      <c r="L709" s="20">
        <v>0</v>
      </c>
      <c r="M709" s="5">
        <v>44865</v>
      </c>
    </row>
    <row r="710" spans="6:13" x14ac:dyDescent="0.25">
      <c r="F710" s="120" t="s">
        <v>1350</v>
      </c>
      <c r="G710" s="20">
        <v>1003.41</v>
      </c>
      <c r="H710" s="5">
        <v>44865.509872685187</v>
      </c>
      <c r="I710" s="120"/>
      <c r="J710" s="120" t="s">
        <v>1351</v>
      </c>
      <c r="K710" s="20">
        <v>1003.41</v>
      </c>
      <c r="L710" s="20">
        <v>0</v>
      </c>
      <c r="M710" s="5">
        <v>44865</v>
      </c>
    </row>
    <row r="711" spans="6:13" x14ac:dyDescent="0.25">
      <c r="F711" s="120" t="s">
        <v>1364</v>
      </c>
      <c r="G711" s="20">
        <v>2007.92</v>
      </c>
      <c r="H711" s="5">
        <v>44865.510162037041</v>
      </c>
      <c r="I711" s="120"/>
      <c r="J711" s="120" t="s">
        <v>1365</v>
      </c>
      <c r="K711" s="20">
        <v>2007.92</v>
      </c>
      <c r="L711" s="20">
        <v>0</v>
      </c>
      <c r="M711" s="5">
        <v>44865</v>
      </c>
    </row>
    <row r="712" spans="6:13" x14ac:dyDescent="0.25">
      <c r="F712" s="120" t="s">
        <v>1319</v>
      </c>
      <c r="G712" s="20">
        <v>354.4</v>
      </c>
      <c r="H712" s="5">
        <v>44865.51053240741</v>
      </c>
      <c r="I712" s="120"/>
      <c r="J712" s="120" t="s">
        <v>1320</v>
      </c>
      <c r="K712" s="20">
        <v>354.4</v>
      </c>
      <c r="L712" s="20">
        <v>0</v>
      </c>
      <c r="M712" s="5">
        <v>44865</v>
      </c>
    </row>
    <row r="713" spans="6:13" x14ac:dyDescent="0.25">
      <c r="F713" s="120" t="s">
        <v>1379</v>
      </c>
      <c r="G713" s="20">
        <v>3903.32</v>
      </c>
      <c r="H713" s="5">
        <v>44865.51085648148</v>
      </c>
      <c r="I713" s="120"/>
      <c r="J713" s="120" t="s">
        <v>1380</v>
      </c>
      <c r="K713" s="20">
        <v>3903.32</v>
      </c>
      <c r="L713" s="20">
        <v>0</v>
      </c>
      <c r="M713" s="5">
        <v>44865</v>
      </c>
    </row>
    <row r="714" spans="6:13" x14ac:dyDescent="0.25">
      <c r="F714" s="120" t="s">
        <v>1385</v>
      </c>
      <c r="G714" s="20">
        <v>6444.57</v>
      </c>
      <c r="H714" s="5">
        <v>44866.168414351851</v>
      </c>
      <c r="I714" s="120"/>
      <c r="J714" s="120" t="s">
        <v>1312</v>
      </c>
      <c r="K714" s="20">
        <v>6444.57</v>
      </c>
      <c r="L714" s="20">
        <v>0</v>
      </c>
      <c r="M714" s="5">
        <v>44866</v>
      </c>
    </row>
    <row r="715" spans="6:13" x14ac:dyDescent="0.25">
      <c r="F715" s="120" t="s">
        <v>1311</v>
      </c>
      <c r="G715" s="20">
        <v>319.92</v>
      </c>
      <c r="H715" s="5">
        <v>44866.168425925927</v>
      </c>
      <c r="I715" s="120"/>
      <c r="J715" s="120" t="s">
        <v>1312</v>
      </c>
      <c r="K715" s="20">
        <v>319.92</v>
      </c>
      <c r="L715" s="20">
        <v>0</v>
      </c>
      <c r="M715" s="5">
        <v>44866</v>
      </c>
    </row>
    <row r="716" spans="6:13" x14ac:dyDescent="0.25">
      <c r="F716" s="120" t="s">
        <v>1402</v>
      </c>
      <c r="G716" s="20">
        <v>770.83</v>
      </c>
      <c r="H716" s="5">
        <v>44872.513981481483</v>
      </c>
      <c r="I716" s="120"/>
      <c r="J716" s="120" t="s">
        <v>132</v>
      </c>
      <c r="K716" s="20">
        <v>770.83</v>
      </c>
      <c r="L716" s="20">
        <v>0</v>
      </c>
      <c r="M716" s="5">
        <v>44872</v>
      </c>
    </row>
    <row r="717" spans="6:13" x14ac:dyDescent="0.25">
      <c r="F717" s="120" t="s">
        <v>1403</v>
      </c>
      <c r="G717" s="20">
        <v>2348.1999999999998</v>
      </c>
      <c r="H717" s="5">
        <v>44872.514409722222</v>
      </c>
      <c r="I717" s="120"/>
      <c r="J717" s="120" t="s">
        <v>130</v>
      </c>
      <c r="K717" s="20">
        <v>2348.1999999999998</v>
      </c>
      <c r="L717" s="20">
        <v>0</v>
      </c>
      <c r="M717" s="5">
        <v>44872</v>
      </c>
    </row>
    <row r="718" spans="6:13" x14ac:dyDescent="0.25">
      <c r="F718" s="120" t="s">
        <v>1404</v>
      </c>
      <c r="G718" s="20">
        <v>4471.66</v>
      </c>
      <c r="H718" s="5">
        <v>44872.516550925924</v>
      </c>
      <c r="I718" s="120"/>
      <c r="J718" s="120" t="s">
        <v>216</v>
      </c>
      <c r="K718" s="20">
        <v>4471.66</v>
      </c>
      <c r="L718" s="20">
        <v>0</v>
      </c>
      <c r="M718" s="5">
        <v>44872</v>
      </c>
    </row>
    <row r="719" spans="6:13" x14ac:dyDescent="0.25">
      <c r="F719" s="120" t="s">
        <v>1405</v>
      </c>
      <c r="G719" s="20">
        <v>928.9</v>
      </c>
      <c r="H719" s="5">
        <v>44872.516932870371</v>
      </c>
      <c r="I719" s="120"/>
      <c r="J719" s="120" t="s">
        <v>763</v>
      </c>
      <c r="K719" s="20">
        <v>928.9</v>
      </c>
      <c r="L719" s="20">
        <v>0</v>
      </c>
      <c r="M719" s="5">
        <v>44872</v>
      </c>
    </row>
    <row r="720" spans="6:13" x14ac:dyDescent="0.25">
      <c r="F720" s="120" t="s">
        <v>1406</v>
      </c>
      <c r="G720" s="20">
        <v>6205.94</v>
      </c>
      <c r="H720" s="5">
        <v>44872.517442129632</v>
      </c>
      <c r="I720" s="120"/>
      <c r="J720" s="120" t="s">
        <v>236</v>
      </c>
      <c r="K720" s="20">
        <v>6205.94</v>
      </c>
      <c r="L720" s="20">
        <v>0</v>
      </c>
      <c r="M720" s="5">
        <v>44872</v>
      </c>
    </row>
    <row r="721" spans="6:13" x14ac:dyDescent="0.25">
      <c r="F721" s="120" t="s">
        <v>1407</v>
      </c>
      <c r="G721" s="20">
        <v>816.43</v>
      </c>
      <c r="H721" s="5">
        <v>44872.532106481478</v>
      </c>
      <c r="I721" s="120"/>
      <c r="J721" s="120" t="s">
        <v>188</v>
      </c>
      <c r="K721" s="20">
        <v>816.43</v>
      </c>
      <c r="L721" s="20">
        <v>0</v>
      </c>
      <c r="M721" s="5">
        <v>44872</v>
      </c>
    </row>
    <row r="722" spans="6:13" x14ac:dyDescent="0.25">
      <c r="F722" s="120" t="s">
        <v>1408</v>
      </c>
      <c r="G722" s="20">
        <v>858.04</v>
      </c>
      <c r="H722" s="5">
        <v>44872.532488425924</v>
      </c>
      <c r="I722" s="120"/>
      <c r="J722" s="120" t="s">
        <v>765</v>
      </c>
      <c r="K722" s="20">
        <v>858.04</v>
      </c>
      <c r="L722" s="20">
        <v>0</v>
      </c>
      <c r="M722" s="5">
        <v>44872</v>
      </c>
    </row>
    <row r="723" spans="6:13" x14ac:dyDescent="0.25">
      <c r="F723" s="120" t="s">
        <v>1409</v>
      </c>
      <c r="G723" s="20">
        <v>393.71</v>
      </c>
      <c r="H723" s="5">
        <v>44873.164178240739</v>
      </c>
      <c r="I723" s="120"/>
      <c r="J723" s="120" t="s">
        <v>1410</v>
      </c>
      <c r="K723" s="20">
        <v>393.71</v>
      </c>
      <c r="L723" s="20">
        <v>0</v>
      </c>
      <c r="M723" s="5">
        <v>44873</v>
      </c>
    </row>
    <row r="724" spans="6:13" x14ac:dyDescent="0.25">
      <c r="F724" s="120" t="s">
        <v>1411</v>
      </c>
      <c r="G724" s="20">
        <v>3444.11</v>
      </c>
      <c r="H724" s="5">
        <v>44873.164178240739</v>
      </c>
      <c r="I724" s="120"/>
      <c r="J724" s="120" t="s">
        <v>1410</v>
      </c>
      <c r="K724" s="20">
        <v>3444.11</v>
      </c>
      <c r="L724" s="20">
        <v>0</v>
      </c>
      <c r="M724" s="5">
        <v>44873</v>
      </c>
    </row>
    <row r="725" spans="6:13" x14ac:dyDescent="0.25">
      <c r="F725" s="120" t="s">
        <v>1412</v>
      </c>
      <c r="G725" s="20">
        <v>2828.82</v>
      </c>
      <c r="H725" s="5">
        <v>44873.596782407411</v>
      </c>
      <c r="I725" s="120"/>
      <c r="J725" s="120" t="s">
        <v>240</v>
      </c>
      <c r="K725" s="20">
        <v>2828.82</v>
      </c>
      <c r="L725" s="20">
        <v>0</v>
      </c>
      <c r="M725" s="5">
        <v>44873</v>
      </c>
    </row>
    <row r="726" spans="6:13" x14ac:dyDescent="0.25">
      <c r="F726" s="120" t="s">
        <v>1413</v>
      </c>
      <c r="G726" s="20">
        <v>238.71</v>
      </c>
      <c r="H726" s="5">
        <v>44873.606666666667</v>
      </c>
      <c r="I726" s="120"/>
      <c r="J726" s="120" t="s">
        <v>172</v>
      </c>
      <c r="K726" s="20">
        <v>238.71</v>
      </c>
      <c r="L726" s="20">
        <v>0</v>
      </c>
      <c r="M726" s="5">
        <v>44873</v>
      </c>
    </row>
    <row r="727" spans="6:13" x14ac:dyDescent="0.25">
      <c r="F727" s="120" t="s">
        <v>1414</v>
      </c>
      <c r="G727" s="20">
        <v>146.66</v>
      </c>
      <c r="H727" s="5">
        <v>44873.607592592591</v>
      </c>
      <c r="I727" s="120"/>
      <c r="J727" s="120" t="s">
        <v>161</v>
      </c>
      <c r="K727" s="20">
        <v>146.66</v>
      </c>
      <c r="L727" s="20">
        <v>0</v>
      </c>
      <c r="M727" s="5">
        <v>44873</v>
      </c>
    </row>
    <row r="728" spans="6:13" x14ac:dyDescent="0.25">
      <c r="F728" s="120"/>
      <c r="G728" s="120"/>
      <c r="H728" s="5"/>
      <c r="I728" s="120"/>
      <c r="J728" s="120" t="s">
        <v>1415</v>
      </c>
      <c r="K728" s="20">
        <v>0</v>
      </c>
      <c r="L728" s="20">
        <v>1467.35</v>
      </c>
      <c r="M728" s="5">
        <v>44873</v>
      </c>
    </row>
    <row r="729" spans="6:13" x14ac:dyDescent="0.25">
      <c r="F729" s="120" t="s">
        <v>1416</v>
      </c>
      <c r="G729" s="20">
        <v>251.2</v>
      </c>
      <c r="H729" s="5">
        <v>44879.625497685185</v>
      </c>
      <c r="I729" s="120"/>
      <c r="J729" s="120" t="s">
        <v>1417</v>
      </c>
      <c r="K729" s="20">
        <v>251.2</v>
      </c>
      <c r="L729" s="20">
        <v>0</v>
      </c>
      <c r="M729" s="5">
        <v>44879</v>
      </c>
    </row>
    <row r="730" spans="6:13" x14ac:dyDescent="0.25">
      <c r="F730" s="120" t="s">
        <v>1418</v>
      </c>
      <c r="G730" s="20">
        <v>871.2</v>
      </c>
      <c r="H730" s="5">
        <v>44879.626030092593</v>
      </c>
      <c r="I730" s="120"/>
      <c r="J730" s="120" t="s">
        <v>132</v>
      </c>
      <c r="K730" s="20">
        <v>871.2</v>
      </c>
      <c r="L730" s="20">
        <v>0</v>
      </c>
      <c r="M730" s="5">
        <v>44879</v>
      </c>
    </row>
    <row r="731" spans="6:13" x14ac:dyDescent="0.25">
      <c r="F731" s="120" t="s">
        <v>1419</v>
      </c>
      <c r="G731" s="20">
        <v>1833.67</v>
      </c>
      <c r="H731" s="5">
        <v>44879.626458333332</v>
      </c>
      <c r="I731" s="120"/>
      <c r="J731" s="120" t="s">
        <v>130</v>
      </c>
      <c r="K731" s="20">
        <v>1833.67</v>
      </c>
      <c r="L731" s="20">
        <v>0</v>
      </c>
      <c r="M731" s="5">
        <v>44879</v>
      </c>
    </row>
    <row r="732" spans="6:13" x14ac:dyDescent="0.25">
      <c r="F732" s="120" t="s">
        <v>1420</v>
      </c>
      <c r="G732" s="20">
        <v>884.17</v>
      </c>
      <c r="H732" s="5">
        <v>44879.62699074074</v>
      </c>
      <c r="I732" s="120"/>
      <c r="J732" s="120" t="s">
        <v>240</v>
      </c>
      <c r="K732" s="20">
        <v>884.17</v>
      </c>
      <c r="L732" s="20">
        <v>0</v>
      </c>
      <c r="M732" s="5">
        <v>44879</v>
      </c>
    </row>
    <row r="733" spans="6:13" x14ac:dyDescent="0.25">
      <c r="F733" s="120" t="s">
        <v>1421</v>
      </c>
      <c r="G733" s="20">
        <v>1954.11</v>
      </c>
      <c r="H733" s="5">
        <v>44879.62736111111</v>
      </c>
      <c r="I733" s="120"/>
      <c r="J733" s="120" t="s">
        <v>1422</v>
      </c>
      <c r="K733" s="20">
        <v>1954.11</v>
      </c>
      <c r="L733" s="20">
        <v>0</v>
      </c>
      <c r="M733" s="5">
        <v>44879</v>
      </c>
    </row>
    <row r="734" spans="6:13" x14ac:dyDescent="0.25">
      <c r="F734" s="120" t="s">
        <v>1423</v>
      </c>
      <c r="G734" s="20">
        <v>3529.19</v>
      </c>
      <c r="H734" s="5">
        <v>44879.627916666665</v>
      </c>
      <c r="I734" s="120"/>
      <c r="J734" s="120" t="s">
        <v>216</v>
      </c>
      <c r="K734" s="20">
        <v>3529.19</v>
      </c>
      <c r="L734" s="20">
        <v>0</v>
      </c>
      <c r="M734" s="5">
        <v>44879</v>
      </c>
    </row>
    <row r="735" spans="6:13" x14ac:dyDescent="0.25">
      <c r="F735" s="120" t="s">
        <v>1424</v>
      </c>
      <c r="G735" s="20">
        <v>540.6</v>
      </c>
      <c r="H735" s="5">
        <v>44879.628993055558</v>
      </c>
      <c r="I735" s="120"/>
      <c r="J735" s="120" t="s">
        <v>188</v>
      </c>
      <c r="K735" s="20">
        <v>540.6</v>
      </c>
      <c r="L735" s="20">
        <v>0</v>
      </c>
      <c r="M735" s="5">
        <v>44879</v>
      </c>
    </row>
    <row r="736" spans="6:13" x14ac:dyDescent="0.25">
      <c r="F736" s="120" t="s">
        <v>1425</v>
      </c>
      <c r="G736" s="20">
        <v>6217.46</v>
      </c>
      <c r="H736" s="5">
        <v>44879.62939814815</v>
      </c>
      <c r="I736" s="120"/>
      <c r="J736" s="120" t="s">
        <v>236</v>
      </c>
      <c r="K736" s="20">
        <v>6217.46</v>
      </c>
      <c r="L736" s="20">
        <v>0</v>
      </c>
      <c r="M736" s="5">
        <v>44879</v>
      </c>
    </row>
    <row r="737" spans="6:13" x14ac:dyDescent="0.25">
      <c r="F737" s="120" t="s">
        <v>1426</v>
      </c>
      <c r="G737" s="20">
        <v>191.81</v>
      </c>
      <c r="H737" s="5">
        <v>44879.629803240743</v>
      </c>
      <c r="I737" s="120"/>
      <c r="J737" s="120" t="s">
        <v>763</v>
      </c>
      <c r="K737" s="20">
        <v>191.81</v>
      </c>
      <c r="L737" s="20">
        <v>0</v>
      </c>
      <c r="M737" s="5">
        <v>44879</v>
      </c>
    </row>
    <row r="738" spans="6:13" x14ac:dyDescent="0.25">
      <c r="F738" s="120" t="s">
        <v>1427</v>
      </c>
      <c r="G738" s="20">
        <v>195.85</v>
      </c>
      <c r="H738" s="5">
        <v>44879.630289351851</v>
      </c>
      <c r="I738" s="120"/>
      <c r="J738" s="120" t="s">
        <v>765</v>
      </c>
      <c r="K738" s="20">
        <v>195.85</v>
      </c>
      <c r="L738" s="20">
        <v>0</v>
      </c>
      <c r="M738" s="5">
        <v>44879</v>
      </c>
    </row>
    <row r="739" spans="6:13" x14ac:dyDescent="0.25">
      <c r="F739" s="120" t="s">
        <v>1428</v>
      </c>
      <c r="G739" s="20">
        <v>2492.9899999999998</v>
      </c>
      <c r="H739" s="5">
        <v>44880.165370370371</v>
      </c>
      <c r="I739" s="120"/>
      <c r="J739" s="120" t="s">
        <v>1429</v>
      </c>
      <c r="K739" s="20">
        <v>2492.9899999999998</v>
      </c>
      <c r="L739" s="20">
        <v>0</v>
      </c>
      <c r="M739" s="5">
        <v>44880</v>
      </c>
    </row>
    <row r="740" spans="6:13" x14ac:dyDescent="0.25">
      <c r="F740" s="120" t="s">
        <v>1430</v>
      </c>
      <c r="G740" s="20">
        <v>47.5</v>
      </c>
      <c r="H740" s="5">
        <v>44880.165381944447</v>
      </c>
      <c r="I740" s="120"/>
      <c r="J740" s="120" t="s">
        <v>1429</v>
      </c>
      <c r="K740" s="20">
        <v>47.5</v>
      </c>
      <c r="L740" s="20">
        <v>0</v>
      </c>
      <c r="M740" s="5">
        <v>44880</v>
      </c>
    </row>
    <row r="741" spans="6:13" x14ac:dyDescent="0.25">
      <c r="F741" s="120" t="s">
        <v>1431</v>
      </c>
      <c r="G741" s="20">
        <v>5186.22</v>
      </c>
      <c r="H741" s="5">
        <v>44881.51903935185</v>
      </c>
      <c r="I741" s="120"/>
      <c r="J741" s="120" t="s">
        <v>236</v>
      </c>
      <c r="K741" s="20">
        <v>5186.22</v>
      </c>
      <c r="L741" s="20">
        <v>0</v>
      </c>
      <c r="M741" s="5">
        <v>44881</v>
      </c>
    </row>
    <row r="742" spans="6:13" x14ac:dyDescent="0.25">
      <c r="F742" s="120" t="s">
        <v>1432</v>
      </c>
      <c r="G742" s="20">
        <v>317.41000000000003</v>
      </c>
      <c r="H742" s="5">
        <v>44881.519421296296</v>
      </c>
      <c r="I742" s="120"/>
      <c r="J742" s="120" t="s">
        <v>188</v>
      </c>
      <c r="K742" s="20">
        <v>317.41000000000003</v>
      </c>
      <c r="L742" s="20">
        <v>0</v>
      </c>
      <c r="M742" s="5">
        <v>44881</v>
      </c>
    </row>
    <row r="743" spans="6:13" x14ac:dyDescent="0.25">
      <c r="F743" s="120" t="s">
        <v>1433</v>
      </c>
      <c r="G743" s="20">
        <v>245.25</v>
      </c>
      <c r="H743" s="5">
        <v>44882.168541666666</v>
      </c>
      <c r="I743" s="120"/>
      <c r="J743" s="120" t="s">
        <v>1434</v>
      </c>
      <c r="K743" s="20">
        <v>245.25</v>
      </c>
      <c r="L743" s="20">
        <v>0</v>
      </c>
      <c r="M743" s="5">
        <v>44882</v>
      </c>
    </row>
    <row r="744" spans="6:13" x14ac:dyDescent="0.25">
      <c r="F744" s="120" t="s">
        <v>1435</v>
      </c>
      <c r="G744" s="20">
        <v>25.98</v>
      </c>
      <c r="H744" s="5">
        <v>44882.489594907405</v>
      </c>
      <c r="I744" s="120"/>
      <c r="J744" s="120" t="s">
        <v>1436</v>
      </c>
      <c r="K744" s="20">
        <v>25.98</v>
      </c>
      <c r="L744" s="20">
        <v>0</v>
      </c>
      <c r="M744" s="5">
        <v>44882</v>
      </c>
    </row>
    <row r="745" spans="6:13" x14ac:dyDescent="0.25">
      <c r="F745" s="120" t="s">
        <v>1437</v>
      </c>
      <c r="G745" s="20">
        <v>861.89</v>
      </c>
      <c r="H745" s="5">
        <v>44882.515752314815</v>
      </c>
      <c r="I745" s="120"/>
      <c r="J745" s="120" t="s">
        <v>132</v>
      </c>
      <c r="K745" s="20">
        <v>861.89</v>
      </c>
      <c r="L745" s="20">
        <v>0</v>
      </c>
      <c r="M745" s="5">
        <v>44882</v>
      </c>
    </row>
    <row r="746" spans="6:13" x14ac:dyDescent="0.25">
      <c r="F746" s="120" t="s">
        <v>1438</v>
      </c>
      <c r="G746" s="20">
        <v>1696.86</v>
      </c>
      <c r="H746" s="5">
        <v>44882.516122685185</v>
      </c>
      <c r="I746" s="120"/>
      <c r="J746" s="120" t="s">
        <v>130</v>
      </c>
      <c r="K746" s="20">
        <v>1696.86</v>
      </c>
      <c r="L746" s="20">
        <v>0</v>
      </c>
      <c r="M746" s="5">
        <v>44882</v>
      </c>
    </row>
    <row r="747" spans="6:13" x14ac:dyDescent="0.25">
      <c r="F747" s="120" t="s">
        <v>1439</v>
      </c>
      <c r="G747" s="20">
        <v>9975</v>
      </c>
      <c r="H747" s="5">
        <v>44883.735532407409</v>
      </c>
      <c r="I747" s="120"/>
      <c r="J747" s="120" t="s">
        <v>1440</v>
      </c>
      <c r="K747" s="20">
        <v>9975</v>
      </c>
      <c r="L747" s="20"/>
      <c r="M747" s="5">
        <v>44883</v>
      </c>
    </row>
    <row r="748" spans="6:13" x14ac:dyDescent="0.25">
      <c r="F748" s="120" t="s">
        <v>1441</v>
      </c>
      <c r="G748" s="20">
        <v>94.5</v>
      </c>
      <c r="H748" s="5">
        <v>44884.996712962966</v>
      </c>
      <c r="I748" s="120"/>
      <c r="J748" s="120" t="s">
        <v>430</v>
      </c>
      <c r="K748" s="20">
        <v>94.5</v>
      </c>
      <c r="L748" s="20">
        <v>0</v>
      </c>
      <c r="M748" s="5">
        <v>44884</v>
      </c>
    </row>
    <row r="749" spans="6:13" x14ac:dyDescent="0.25">
      <c r="F749" s="120" t="s">
        <v>1442</v>
      </c>
      <c r="G749" s="20">
        <v>92.5</v>
      </c>
      <c r="H749" s="5">
        <v>44884.99722222222</v>
      </c>
      <c r="I749" s="120"/>
      <c r="J749" s="120" t="s">
        <v>130</v>
      </c>
      <c r="K749" s="20">
        <v>92.5</v>
      </c>
      <c r="L749" s="20">
        <v>0</v>
      </c>
      <c r="M749" s="5">
        <v>44884</v>
      </c>
    </row>
    <row r="750" spans="6:13" x14ac:dyDescent="0.25">
      <c r="F750" s="120" t="s">
        <v>1443</v>
      </c>
      <c r="G750" s="20">
        <v>67.48</v>
      </c>
      <c r="H750" s="5">
        <v>44884.997534722221</v>
      </c>
      <c r="I750" s="120"/>
      <c r="J750" s="120" t="s">
        <v>132</v>
      </c>
      <c r="K750" s="20">
        <v>67.48</v>
      </c>
      <c r="L750" s="20">
        <v>0</v>
      </c>
      <c r="M750" s="5">
        <v>44884</v>
      </c>
    </row>
    <row r="751" spans="6:13" x14ac:dyDescent="0.25">
      <c r="F751" s="120" t="s">
        <v>1444</v>
      </c>
      <c r="G751" s="20">
        <v>241.66</v>
      </c>
      <c r="H751" s="5">
        <v>44884.997939814813</v>
      </c>
      <c r="I751" s="120"/>
      <c r="J751" s="120" t="s">
        <v>765</v>
      </c>
      <c r="K751" s="20">
        <v>241.66</v>
      </c>
      <c r="L751" s="20">
        <v>0</v>
      </c>
      <c r="M751" s="5">
        <v>44884</v>
      </c>
    </row>
    <row r="752" spans="6:13" x14ac:dyDescent="0.25">
      <c r="F752" s="120" t="s">
        <v>1445</v>
      </c>
      <c r="G752" s="20">
        <v>49.47</v>
      </c>
      <c r="H752" s="5">
        <v>44885.016423611109</v>
      </c>
      <c r="I752" s="120"/>
      <c r="J752" s="120" t="s">
        <v>763</v>
      </c>
      <c r="K752" s="20">
        <v>49.47</v>
      </c>
      <c r="L752" s="20">
        <v>0</v>
      </c>
      <c r="M752" s="5">
        <v>44885</v>
      </c>
    </row>
    <row r="753" spans="6:13" x14ac:dyDescent="0.25">
      <c r="F753" s="120" t="s">
        <v>1446</v>
      </c>
      <c r="G753" s="20">
        <v>3303.65</v>
      </c>
      <c r="H753" s="5">
        <v>44887.166377314818</v>
      </c>
      <c r="I753" s="120"/>
      <c r="J753" s="120" t="s">
        <v>1447</v>
      </c>
      <c r="K753" s="20">
        <v>3303.65</v>
      </c>
      <c r="L753" s="20">
        <v>0</v>
      </c>
      <c r="M753" s="5">
        <v>44887</v>
      </c>
    </row>
    <row r="754" spans="6:13" x14ac:dyDescent="0.25">
      <c r="F754" s="120" t="s">
        <v>1448</v>
      </c>
      <c r="G754" s="20">
        <v>139.97999999999999</v>
      </c>
      <c r="H754" s="5">
        <v>44887.166388888887</v>
      </c>
      <c r="I754" s="120"/>
      <c r="J754" s="120" t="s">
        <v>1447</v>
      </c>
      <c r="K754" s="20">
        <v>139.97999999999999</v>
      </c>
      <c r="L754" s="20">
        <v>0</v>
      </c>
      <c r="M754" s="5">
        <v>44887</v>
      </c>
    </row>
    <row r="755" spans="6:13" x14ac:dyDescent="0.25">
      <c r="F755" s="120" t="s">
        <v>1449</v>
      </c>
      <c r="G755" s="20">
        <v>860.94</v>
      </c>
      <c r="H755" s="5">
        <v>44888.505127314813</v>
      </c>
      <c r="I755" s="120"/>
      <c r="J755" s="120" t="s">
        <v>1450</v>
      </c>
      <c r="K755" s="20">
        <v>860.94</v>
      </c>
      <c r="L755" s="20">
        <v>510.22</v>
      </c>
      <c r="M755" s="5">
        <v>44888</v>
      </c>
    </row>
    <row r="756" spans="6:13" x14ac:dyDescent="0.25">
      <c r="F756" s="120" t="s">
        <v>1451</v>
      </c>
      <c r="G756" s="20">
        <v>598.76</v>
      </c>
      <c r="H756" s="5">
        <v>44888.505439814813</v>
      </c>
      <c r="I756" s="120"/>
      <c r="J756" s="120" t="s">
        <v>1452</v>
      </c>
      <c r="K756" s="20">
        <v>598.76</v>
      </c>
      <c r="L756" s="20">
        <v>0</v>
      </c>
      <c r="M756" s="5">
        <v>44888</v>
      </c>
    </row>
    <row r="757" spans="6:13" x14ac:dyDescent="0.25">
      <c r="F757" s="120" t="s">
        <v>1453</v>
      </c>
      <c r="G757" s="20">
        <v>255.74</v>
      </c>
      <c r="H757" s="5">
        <v>44888.50582175926</v>
      </c>
      <c r="I757" s="120"/>
      <c r="J757" s="120" t="s">
        <v>1454</v>
      </c>
      <c r="K757" s="20">
        <v>255.74</v>
      </c>
      <c r="L757" s="20">
        <v>0</v>
      </c>
      <c r="M757" s="5">
        <v>44888</v>
      </c>
    </row>
    <row r="758" spans="6:13" x14ac:dyDescent="0.25">
      <c r="F758" s="120" t="s">
        <v>1455</v>
      </c>
      <c r="G758" s="20">
        <v>33.43</v>
      </c>
      <c r="H758" s="5">
        <v>44888.506331018521</v>
      </c>
      <c r="I758" s="120"/>
      <c r="J758" s="120" t="s">
        <v>134</v>
      </c>
      <c r="K758" s="20">
        <v>33.43</v>
      </c>
      <c r="L758" s="20">
        <v>0</v>
      </c>
      <c r="M758" s="5">
        <v>44888</v>
      </c>
    </row>
    <row r="759" spans="6:13" x14ac:dyDescent="0.25">
      <c r="F759" s="120" t="s">
        <v>1456</v>
      </c>
      <c r="G759" s="20">
        <v>118.74</v>
      </c>
      <c r="H759" s="5">
        <v>44888.506712962961</v>
      </c>
      <c r="I759" s="120"/>
      <c r="J759" s="120" t="s">
        <v>216</v>
      </c>
      <c r="K759" s="20">
        <v>118.74</v>
      </c>
      <c r="L759" s="20">
        <v>0</v>
      </c>
      <c r="M759" s="5">
        <v>44888</v>
      </c>
    </row>
    <row r="760" spans="6:13" x14ac:dyDescent="0.25">
      <c r="F760" s="120" t="s">
        <v>1457</v>
      </c>
      <c r="G760" s="20">
        <v>288.05</v>
      </c>
      <c r="H760" s="5">
        <v>44888.507094907407</v>
      </c>
      <c r="I760" s="120"/>
      <c r="J760" s="120" t="s">
        <v>188</v>
      </c>
      <c r="K760" s="20">
        <v>288.05</v>
      </c>
      <c r="L760" s="20">
        <v>0</v>
      </c>
      <c r="M760" s="5">
        <v>44888</v>
      </c>
    </row>
    <row r="761" spans="6:13" x14ac:dyDescent="0.25">
      <c r="F761" s="120" t="s">
        <v>1458</v>
      </c>
      <c r="G761" s="20">
        <v>4122.3100000000004</v>
      </c>
      <c r="H761" s="5">
        <v>44888.507557870369</v>
      </c>
      <c r="I761" s="120"/>
      <c r="J761" s="120" t="s">
        <v>236</v>
      </c>
      <c r="K761" s="20">
        <v>4122.3100000000004</v>
      </c>
      <c r="L761" s="20">
        <v>0</v>
      </c>
      <c r="M761" s="5">
        <v>44888</v>
      </c>
    </row>
    <row r="762" spans="6:13" x14ac:dyDescent="0.25">
      <c r="F762" s="120" t="s">
        <v>1459</v>
      </c>
      <c r="G762" s="20">
        <v>181.3</v>
      </c>
      <c r="H762" s="5">
        <v>44888.508240740739</v>
      </c>
      <c r="I762" s="120"/>
      <c r="J762" s="120" t="s">
        <v>1460</v>
      </c>
      <c r="K762" s="20">
        <v>181.3</v>
      </c>
      <c r="L762" s="20">
        <v>0</v>
      </c>
      <c r="M762" s="5">
        <v>44888</v>
      </c>
    </row>
    <row r="763" spans="6:13" x14ac:dyDescent="0.25">
      <c r="F763" s="120" t="s">
        <v>1461</v>
      </c>
      <c r="G763" s="20">
        <v>576.63</v>
      </c>
      <c r="H763" s="5">
        <v>44888.508530092593</v>
      </c>
      <c r="I763" s="120"/>
      <c r="J763" s="120" t="s">
        <v>1462</v>
      </c>
      <c r="K763" s="20">
        <v>576.63</v>
      </c>
      <c r="L763" s="20">
        <v>0</v>
      </c>
      <c r="M763" s="5">
        <v>44888</v>
      </c>
    </row>
    <row r="764" spans="6:13" x14ac:dyDescent="0.25">
      <c r="F764" s="120" t="s">
        <v>1463</v>
      </c>
      <c r="G764" s="20">
        <v>1192.1199999999999</v>
      </c>
      <c r="H764" s="5">
        <v>44888.509131944447</v>
      </c>
      <c r="I764" s="120"/>
      <c r="J764" s="120" t="s">
        <v>205</v>
      </c>
      <c r="K764" s="20">
        <v>1192.1199999999999</v>
      </c>
      <c r="L764" s="20">
        <v>0</v>
      </c>
      <c r="M764" s="5">
        <v>44888</v>
      </c>
    </row>
    <row r="765" spans="6:13" x14ac:dyDescent="0.25">
      <c r="F765" s="120" t="s">
        <v>1464</v>
      </c>
      <c r="G765" s="20">
        <v>388.15</v>
      </c>
      <c r="H765" s="5">
        <v>44888.509513888886</v>
      </c>
      <c r="I765" s="120"/>
      <c r="J765" s="120" t="s">
        <v>1465</v>
      </c>
      <c r="K765" s="20">
        <v>388.15</v>
      </c>
      <c r="L765" s="20">
        <v>0</v>
      </c>
      <c r="M765" s="5">
        <v>44888</v>
      </c>
    </row>
    <row r="766" spans="6:13" x14ac:dyDescent="0.25">
      <c r="F766" s="120" t="s">
        <v>1466</v>
      </c>
      <c r="G766" s="20">
        <v>380.85</v>
      </c>
      <c r="H766" s="5">
        <v>44888.509930555556</v>
      </c>
      <c r="I766" s="120"/>
      <c r="J766" s="120" t="s">
        <v>1467</v>
      </c>
      <c r="K766" s="20">
        <v>380.85</v>
      </c>
      <c r="L766" s="20">
        <v>0</v>
      </c>
      <c r="M766" s="5">
        <v>44888</v>
      </c>
    </row>
    <row r="767" spans="6:13" x14ac:dyDescent="0.25">
      <c r="F767" s="120" t="s">
        <v>1468</v>
      </c>
      <c r="G767" s="20">
        <v>1992.23</v>
      </c>
      <c r="H767" s="5">
        <v>44888.510439814818</v>
      </c>
      <c r="I767" s="120"/>
      <c r="J767" s="120" t="s">
        <v>1469</v>
      </c>
      <c r="K767" s="20">
        <v>1992.23</v>
      </c>
      <c r="L767" s="20">
        <v>0</v>
      </c>
      <c r="M767" s="5">
        <v>44888</v>
      </c>
    </row>
    <row r="768" spans="6:13" x14ac:dyDescent="0.25">
      <c r="F768" s="120" t="s">
        <v>1470</v>
      </c>
      <c r="G768" s="20">
        <v>367.17</v>
      </c>
      <c r="H768" s="5">
        <v>44888.510798611111</v>
      </c>
      <c r="I768" s="120"/>
      <c r="J768" s="120" t="s">
        <v>1471</v>
      </c>
      <c r="K768" s="20">
        <v>367.17</v>
      </c>
      <c r="L768" s="20">
        <v>0</v>
      </c>
      <c r="M768" s="5">
        <v>44888</v>
      </c>
    </row>
    <row r="769" spans="6:13" x14ac:dyDescent="0.25">
      <c r="F769" s="120" t="s">
        <v>1472</v>
      </c>
      <c r="G769" s="20">
        <v>284.94</v>
      </c>
      <c r="H769" s="5">
        <v>44888.511134259257</v>
      </c>
      <c r="I769" s="120"/>
      <c r="J769" s="120" t="s">
        <v>1473</v>
      </c>
      <c r="K769" s="20">
        <v>284.94</v>
      </c>
      <c r="L769" s="20">
        <v>0</v>
      </c>
      <c r="M769" s="5">
        <v>44888</v>
      </c>
    </row>
    <row r="770" spans="6:13" x14ac:dyDescent="0.25">
      <c r="F770" s="120" t="s">
        <v>1474</v>
      </c>
      <c r="G770" s="20">
        <v>478.87</v>
      </c>
      <c r="H770" s="5">
        <v>44888.511504629627</v>
      </c>
      <c r="I770" s="120"/>
      <c r="J770" s="120" t="s">
        <v>1475</v>
      </c>
      <c r="K770" s="20">
        <v>478.87</v>
      </c>
      <c r="L770" s="20">
        <v>0</v>
      </c>
      <c r="M770" s="5">
        <v>44888</v>
      </c>
    </row>
    <row r="771" spans="6:13" x14ac:dyDescent="0.25">
      <c r="F771" s="120" t="s">
        <v>1476</v>
      </c>
      <c r="G771" s="20">
        <v>291.89999999999998</v>
      </c>
      <c r="H771" s="5">
        <v>44888.511805555558</v>
      </c>
      <c r="I771" s="120"/>
      <c r="J771" s="120" t="s">
        <v>1477</v>
      </c>
      <c r="K771" s="20">
        <v>291.89999999999998</v>
      </c>
      <c r="L771" s="20">
        <v>0</v>
      </c>
      <c r="M771" s="5">
        <v>44888</v>
      </c>
    </row>
    <row r="772" spans="6:13" x14ac:dyDescent="0.25">
      <c r="F772" s="120" t="s">
        <v>1478</v>
      </c>
      <c r="G772" s="20">
        <v>206.57</v>
      </c>
      <c r="H772" s="5">
        <v>44888.512129629627</v>
      </c>
      <c r="I772" s="120"/>
      <c r="J772" s="120" t="s">
        <v>1479</v>
      </c>
      <c r="K772" s="20">
        <v>206.57</v>
      </c>
      <c r="L772" s="20">
        <v>0</v>
      </c>
      <c r="M772" s="5">
        <v>44888</v>
      </c>
    </row>
    <row r="773" spans="6:13" x14ac:dyDescent="0.25">
      <c r="F773" s="120" t="s">
        <v>1480</v>
      </c>
      <c r="G773" s="20">
        <v>366.22</v>
      </c>
      <c r="H773" s="5">
        <v>44888.512465277781</v>
      </c>
      <c r="I773" s="120"/>
      <c r="J773" s="120" t="s">
        <v>1481</v>
      </c>
      <c r="K773" s="20">
        <v>366.22</v>
      </c>
      <c r="L773" s="20">
        <v>0</v>
      </c>
      <c r="M773" s="5">
        <v>44888</v>
      </c>
    </row>
    <row r="774" spans="6:13" x14ac:dyDescent="0.25">
      <c r="F774" s="120" t="s">
        <v>1482</v>
      </c>
      <c r="G774" s="20">
        <v>349.18</v>
      </c>
      <c r="H774" s="5">
        <v>44888.51290509259</v>
      </c>
      <c r="I774" s="120"/>
      <c r="J774" s="120" t="s">
        <v>1483</v>
      </c>
      <c r="K774" s="20">
        <v>349.18</v>
      </c>
      <c r="L774" s="20">
        <v>0</v>
      </c>
      <c r="M774" s="5">
        <v>44888</v>
      </c>
    </row>
    <row r="775" spans="6:13" x14ac:dyDescent="0.25">
      <c r="F775" s="120" t="s">
        <v>1484</v>
      </c>
      <c r="G775" s="20">
        <v>357.35</v>
      </c>
      <c r="H775" s="5">
        <v>44888.513206018521</v>
      </c>
      <c r="I775" s="120"/>
      <c r="J775" s="120" t="s">
        <v>1485</v>
      </c>
      <c r="K775" s="20">
        <v>357.35</v>
      </c>
      <c r="L775" s="20">
        <v>0</v>
      </c>
      <c r="M775" s="5">
        <v>44888</v>
      </c>
    </row>
    <row r="776" spans="6:13" x14ac:dyDescent="0.25">
      <c r="F776" s="120"/>
      <c r="G776" s="120"/>
      <c r="H776" s="5"/>
      <c r="I776" s="120"/>
      <c r="J776" s="120" t="s">
        <v>182</v>
      </c>
      <c r="K776" s="20">
        <v>0</v>
      </c>
      <c r="L776" s="20">
        <v>472.39</v>
      </c>
      <c r="M776" s="5">
        <v>44888</v>
      </c>
    </row>
    <row r="777" spans="6:13" x14ac:dyDescent="0.25">
      <c r="F777" s="120" t="s">
        <v>1486</v>
      </c>
      <c r="G777" s="20">
        <v>2328.4</v>
      </c>
      <c r="H777" s="5">
        <v>44894.168263888889</v>
      </c>
      <c r="I777" s="120"/>
      <c r="J777" s="120" t="s">
        <v>1487</v>
      </c>
      <c r="K777" s="20">
        <v>2328.4</v>
      </c>
      <c r="L777" s="20">
        <v>0</v>
      </c>
      <c r="M777" s="5">
        <v>44894</v>
      </c>
    </row>
    <row r="778" spans="6:13" x14ac:dyDescent="0.25">
      <c r="F778" s="120" t="s">
        <v>1488</v>
      </c>
      <c r="G778" s="20">
        <v>27.5</v>
      </c>
      <c r="H778" s="5">
        <v>44894.168275462966</v>
      </c>
      <c r="I778" s="120"/>
      <c r="J778" s="120" t="s">
        <v>1487</v>
      </c>
      <c r="K778" s="20">
        <v>27.5</v>
      </c>
      <c r="L778" s="20">
        <v>0</v>
      </c>
      <c r="M778" s="5">
        <v>44894</v>
      </c>
    </row>
    <row r="779" spans="6:13" x14ac:dyDescent="0.25">
      <c r="F779" s="120" t="s">
        <v>1489</v>
      </c>
      <c r="G779" s="20">
        <v>279.95999999999998</v>
      </c>
      <c r="H779" s="5">
        <v>44894.168275462966</v>
      </c>
      <c r="I779" s="120"/>
      <c r="J779" s="120" t="s">
        <v>1487</v>
      </c>
      <c r="K779" s="20">
        <v>279.95999999999998</v>
      </c>
      <c r="L779" s="20">
        <v>0</v>
      </c>
      <c r="M779" s="5">
        <v>44894</v>
      </c>
    </row>
    <row r="780" spans="6:13" x14ac:dyDescent="0.25">
      <c r="F780" s="120" t="s">
        <v>1490</v>
      </c>
      <c r="G780" s="20">
        <v>1166.05</v>
      </c>
      <c r="H780" s="5">
        <v>44894.572881944441</v>
      </c>
      <c r="I780" s="120"/>
      <c r="J780" s="120" t="s">
        <v>132</v>
      </c>
      <c r="K780" s="20">
        <v>1166.05</v>
      </c>
      <c r="L780" s="20">
        <v>0</v>
      </c>
      <c r="M780" s="5">
        <v>44894</v>
      </c>
    </row>
    <row r="781" spans="6:13" x14ac:dyDescent="0.25">
      <c r="F781" s="120" t="s">
        <v>1491</v>
      </c>
      <c r="G781" s="20">
        <v>1890.78</v>
      </c>
      <c r="H781" s="5">
        <v>44894.573391203703</v>
      </c>
      <c r="I781" s="120"/>
      <c r="J781" s="120" t="s">
        <v>130</v>
      </c>
      <c r="K781" s="20">
        <v>1890.78</v>
      </c>
      <c r="L781" s="20">
        <v>0</v>
      </c>
      <c r="M781" s="5">
        <v>44894</v>
      </c>
    </row>
    <row r="782" spans="6:13" x14ac:dyDescent="0.25">
      <c r="F782" s="120" t="s">
        <v>1492</v>
      </c>
      <c r="G782" s="20">
        <v>504.94</v>
      </c>
      <c r="H782" s="5">
        <v>44894.573923611111</v>
      </c>
      <c r="I782" s="120"/>
      <c r="J782" s="120" t="s">
        <v>216</v>
      </c>
      <c r="K782" s="20">
        <v>504.94</v>
      </c>
      <c r="L782" s="20">
        <v>48.75</v>
      </c>
      <c r="M782" s="5">
        <v>44894</v>
      </c>
    </row>
    <row r="783" spans="6:13" x14ac:dyDescent="0.25">
      <c r="F783" s="120" t="s">
        <v>1493</v>
      </c>
      <c r="G783" s="20">
        <v>451.81</v>
      </c>
      <c r="H783" s="5">
        <v>44895.695902777778</v>
      </c>
      <c r="I783" s="120"/>
      <c r="J783" s="120" t="s">
        <v>430</v>
      </c>
      <c r="K783" s="20">
        <v>451.81</v>
      </c>
      <c r="L783" s="20">
        <v>60</v>
      </c>
      <c r="M783" s="5">
        <v>44895</v>
      </c>
    </row>
    <row r="784" spans="6:13" x14ac:dyDescent="0.25">
      <c r="F784" s="120" t="s">
        <v>1494</v>
      </c>
      <c r="G784" s="20">
        <v>1220.1099999999999</v>
      </c>
      <c r="H784" s="5">
        <v>44900.55872685185</v>
      </c>
      <c r="I784" s="120"/>
      <c r="J784" s="120" t="s">
        <v>132</v>
      </c>
      <c r="K784" s="20">
        <v>1220.1099999999999</v>
      </c>
      <c r="L784" s="20">
        <v>0</v>
      </c>
      <c r="M784" s="5">
        <v>44900</v>
      </c>
    </row>
    <row r="785" spans="6:13" x14ac:dyDescent="0.25">
      <c r="F785" s="120" t="s">
        <v>1495</v>
      </c>
      <c r="G785" s="20">
        <v>1548.35</v>
      </c>
      <c r="H785" s="5">
        <v>44900.559189814812</v>
      </c>
      <c r="I785" s="120"/>
      <c r="J785" s="120" t="s">
        <v>130</v>
      </c>
      <c r="K785" s="20">
        <v>1548.35</v>
      </c>
      <c r="L785" s="20">
        <v>0</v>
      </c>
      <c r="M785" s="5">
        <v>44900</v>
      </c>
    </row>
    <row r="786" spans="6:13" x14ac:dyDescent="0.25">
      <c r="F786" s="120" t="s">
        <v>1496</v>
      </c>
      <c r="G786" s="20">
        <v>347.44</v>
      </c>
      <c r="H786" s="5">
        <v>44900.56009259259</v>
      </c>
      <c r="I786" s="120"/>
      <c r="J786" s="120" t="s">
        <v>763</v>
      </c>
      <c r="K786" s="20">
        <v>347.44</v>
      </c>
      <c r="L786" s="20">
        <v>12.99</v>
      </c>
      <c r="M786" s="5">
        <v>44900</v>
      </c>
    </row>
    <row r="787" spans="6:13" x14ac:dyDescent="0.25">
      <c r="F787" s="120" t="s">
        <v>1497</v>
      </c>
      <c r="G787" s="20">
        <v>4293.24</v>
      </c>
      <c r="H787" s="5">
        <v>44900.560729166667</v>
      </c>
      <c r="I787" s="120"/>
      <c r="J787" s="120" t="s">
        <v>236</v>
      </c>
      <c r="K787" s="20">
        <v>4293.24</v>
      </c>
      <c r="L787" s="20">
        <v>0</v>
      </c>
      <c r="M787" s="5">
        <v>44900</v>
      </c>
    </row>
    <row r="788" spans="6:13" x14ac:dyDescent="0.25">
      <c r="F788" s="120" t="s">
        <v>1498</v>
      </c>
      <c r="G788" s="20">
        <v>238.33</v>
      </c>
      <c r="H788" s="5">
        <v>44900.561261574076</v>
      </c>
      <c r="I788" s="120"/>
      <c r="J788" s="120" t="s">
        <v>1499</v>
      </c>
      <c r="K788" s="20">
        <v>238.33</v>
      </c>
      <c r="L788" s="20">
        <v>0</v>
      </c>
      <c r="M788" s="5">
        <v>44900</v>
      </c>
    </row>
    <row r="789" spans="6:13" x14ac:dyDescent="0.25">
      <c r="F789" s="120" t="s">
        <v>1510</v>
      </c>
      <c r="G789" s="20">
        <v>921.27</v>
      </c>
      <c r="H789" s="5">
        <v>44901.165497685186</v>
      </c>
      <c r="I789" s="120"/>
      <c r="J789" s="120" t="s">
        <v>1511</v>
      </c>
      <c r="K789" s="20">
        <v>921.27</v>
      </c>
      <c r="L789" s="20">
        <v>0</v>
      </c>
      <c r="M789" s="5">
        <v>44901</v>
      </c>
    </row>
    <row r="790" spans="6:13" x14ac:dyDescent="0.25">
      <c r="F790" s="120" t="s">
        <v>1512</v>
      </c>
      <c r="G790" s="20">
        <v>5539.73</v>
      </c>
      <c r="H790" s="5">
        <v>44901.165497685186</v>
      </c>
      <c r="I790" s="120"/>
      <c r="J790" s="120" t="s">
        <v>1511</v>
      </c>
      <c r="K790" s="20">
        <v>5539.73</v>
      </c>
      <c r="L790" s="20">
        <v>0</v>
      </c>
      <c r="M790" s="5">
        <v>44901</v>
      </c>
    </row>
    <row r="791" spans="6:13" x14ac:dyDescent="0.25">
      <c r="F791" s="120" t="s">
        <v>1513</v>
      </c>
      <c r="G791" s="20">
        <v>134.30000000000001</v>
      </c>
      <c r="H791" s="5">
        <v>44904.677997685183</v>
      </c>
      <c r="I791" s="120"/>
      <c r="J791" s="120" t="s">
        <v>765</v>
      </c>
      <c r="K791" s="20">
        <v>134.30000000000001</v>
      </c>
      <c r="L791" s="20">
        <v>0</v>
      </c>
      <c r="M791" s="5">
        <v>44904</v>
      </c>
    </row>
    <row r="792" spans="6:13" x14ac:dyDescent="0.25">
      <c r="F792" s="120" t="s">
        <v>1514</v>
      </c>
      <c r="G792" s="20">
        <v>1000.06</v>
      </c>
      <c r="H792" s="5">
        <v>44904.679618055554</v>
      </c>
      <c r="I792" s="120"/>
      <c r="J792" s="120" t="s">
        <v>1515</v>
      </c>
      <c r="K792" s="20">
        <v>1000.06</v>
      </c>
      <c r="L792" s="20">
        <v>0</v>
      </c>
      <c r="M792" s="5">
        <v>44904</v>
      </c>
    </row>
    <row r="793" spans="6:13" x14ac:dyDescent="0.25">
      <c r="F793" s="120" t="s">
        <v>1516</v>
      </c>
      <c r="G793" s="20">
        <v>89</v>
      </c>
      <c r="H793" s="5">
        <v>44904.681342592594</v>
      </c>
      <c r="I793" s="120"/>
      <c r="J793" s="120" t="s">
        <v>1517</v>
      </c>
      <c r="K793" s="20">
        <v>89</v>
      </c>
      <c r="L793" s="20">
        <v>0</v>
      </c>
      <c r="M793" s="5">
        <v>44904</v>
      </c>
    </row>
    <row r="794" spans="6:13" x14ac:dyDescent="0.25">
      <c r="F794" s="120" t="s">
        <v>1518</v>
      </c>
      <c r="G794" s="20">
        <v>1089.3599999999999</v>
      </c>
      <c r="H794" s="5">
        <v>44904.681898148148</v>
      </c>
      <c r="I794" s="120"/>
      <c r="J794" s="120" t="s">
        <v>132</v>
      </c>
      <c r="K794" s="20">
        <v>1089.3599999999999</v>
      </c>
      <c r="L794" s="20">
        <v>0</v>
      </c>
      <c r="M794" s="5">
        <v>44904</v>
      </c>
    </row>
    <row r="795" spans="6:13" x14ac:dyDescent="0.25">
      <c r="F795" s="120" t="s">
        <v>1519</v>
      </c>
      <c r="G795" s="20">
        <v>2282.3000000000002</v>
      </c>
      <c r="H795" s="5">
        <v>44904.682442129626</v>
      </c>
      <c r="I795" s="120"/>
      <c r="J795" s="120" t="s">
        <v>130</v>
      </c>
      <c r="K795" s="20">
        <v>2282.3000000000002</v>
      </c>
      <c r="L795" s="20">
        <v>0</v>
      </c>
      <c r="M795" s="5">
        <v>44904</v>
      </c>
    </row>
    <row r="796" spans="6:13" x14ac:dyDescent="0.25">
      <c r="F796" s="120" t="s">
        <v>1520</v>
      </c>
      <c r="G796" s="20">
        <v>415.94</v>
      </c>
      <c r="H796" s="5">
        <v>44904.685682870368</v>
      </c>
      <c r="I796" s="120"/>
      <c r="J796" s="120" t="s">
        <v>1521</v>
      </c>
      <c r="K796" s="20">
        <v>415.94</v>
      </c>
      <c r="L796" s="20">
        <v>0</v>
      </c>
      <c r="M796" s="5">
        <v>44904</v>
      </c>
    </row>
    <row r="797" spans="6:13" x14ac:dyDescent="0.25">
      <c r="F797" s="120" t="s">
        <v>1522</v>
      </c>
      <c r="G797" s="20">
        <v>1294.42</v>
      </c>
      <c r="H797" s="5">
        <v>44904.68608796296</v>
      </c>
      <c r="I797" s="120"/>
      <c r="J797" s="120" t="s">
        <v>232</v>
      </c>
      <c r="K797" s="20">
        <v>1294.42</v>
      </c>
      <c r="L797" s="20">
        <v>0</v>
      </c>
      <c r="M797" s="5">
        <v>44904</v>
      </c>
    </row>
    <row r="798" spans="6:13" x14ac:dyDescent="0.25">
      <c r="F798" s="120" t="s">
        <v>1523</v>
      </c>
      <c r="G798" s="20">
        <v>329.13</v>
      </c>
      <c r="H798" s="5">
        <v>44904.68645833333</v>
      </c>
      <c r="I798" s="120"/>
      <c r="J798" s="120" t="s">
        <v>1524</v>
      </c>
      <c r="K798" s="20">
        <v>329.13</v>
      </c>
      <c r="L798" s="20">
        <v>0</v>
      </c>
      <c r="M798" s="5">
        <v>44904</v>
      </c>
    </row>
    <row r="799" spans="6:13" x14ac:dyDescent="0.25">
      <c r="F799" s="120" t="s">
        <v>1525</v>
      </c>
      <c r="G799" s="20">
        <v>178.98</v>
      </c>
      <c r="H799" s="5">
        <v>44904.686828703707</v>
      </c>
      <c r="I799" s="120"/>
      <c r="J799" s="120" t="s">
        <v>1526</v>
      </c>
      <c r="K799" s="20">
        <v>178.98</v>
      </c>
      <c r="L799" s="20">
        <v>0</v>
      </c>
      <c r="M799" s="5">
        <v>44904</v>
      </c>
    </row>
    <row r="800" spans="6:13" x14ac:dyDescent="0.25">
      <c r="F800" s="120" t="s">
        <v>1527</v>
      </c>
      <c r="G800" s="20">
        <v>182.96</v>
      </c>
      <c r="H800" s="5">
        <v>44904.6871875</v>
      </c>
      <c r="I800" s="120"/>
      <c r="J800" s="120" t="s">
        <v>1528</v>
      </c>
      <c r="K800" s="20">
        <v>182.96</v>
      </c>
      <c r="L800" s="20">
        <v>0</v>
      </c>
      <c r="M800" s="5">
        <v>44904</v>
      </c>
    </row>
    <row r="801" spans="6:13" x14ac:dyDescent="0.25">
      <c r="F801" s="120" t="s">
        <v>1529</v>
      </c>
      <c r="G801" s="20">
        <v>115.22</v>
      </c>
      <c r="H801" s="5">
        <v>44904.687604166669</v>
      </c>
      <c r="I801" s="120"/>
      <c r="J801" s="120" t="s">
        <v>1530</v>
      </c>
      <c r="K801" s="20">
        <v>115.22</v>
      </c>
      <c r="L801" s="20">
        <v>0</v>
      </c>
      <c r="M801" s="5">
        <v>44904</v>
      </c>
    </row>
    <row r="802" spans="6:13" x14ac:dyDescent="0.25">
      <c r="F802" s="120" t="s">
        <v>1531</v>
      </c>
      <c r="G802" s="20">
        <v>590.21</v>
      </c>
      <c r="H802" s="5">
        <v>44904.688009259262</v>
      </c>
      <c r="I802" s="120"/>
      <c r="J802" s="120" t="s">
        <v>1532</v>
      </c>
      <c r="K802" s="20">
        <v>590.21</v>
      </c>
      <c r="L802" s="20">
        <v>0</v>
      </c>
      <c r="M802" s="5">
        <v>44904</v>
      </c>
    </row>
    <row r="803" spans="6:13" x14ac:dyDescent="0.25">
      <c r="F803" s="120" t="s">
        <v>1533</v>
      </c>
      <c r="G803" s="20">
        <v>639.01</v>
      </c>
      <c r="H803" s="5">
        <v>44904.688321759262</v>
      </c>
      <c r="I803" s="120"/>
      <c r="J803" s="120" t="s">
        <v>1534</v>
      </c>
      <c r="K803" s="20">
        <v>639.01</v>
      </c>
      <c r="L803" s="20">
        <v>0</v>
      </c>
      <c r="M803" s="5">
        <v>44904</v>
      </c>
    </row>
    <row r="804" spans="6:13" x14ac:dyDescent="0.25">
      <c r="F804" s="120" t="s">
        <v>1535</v>
      </c>
      <c r="G804" s="20">
        <v>430.6</v>
      </c>
      <c r="H804" s="5">
        <v>44904.688680555555</v>
      </c>
      <c r="I804" s="120"/>
      <c r="J804" s="120" t="s">
        <v>1536</v>
      </c>
      <c r="K804" s="20">
        <v>430.6</v>
      </c>
      <c r="L804" s="20">
        <v>0</v>
      </c>
      <c r="M804" s="5">
        <v>44904</v>
      </c>
    </row>
    <row r="805" spans="6:13" x14ac:dyDescent="0.25">
      <c r="F805" s="120" t="s">
        <v>1537</v>
      </c>
      <c r="G805" s="20">
        <v>3490.89</v>
      </c>
      <c r="H805" s="5">
        <v>44904.688969907409</v>
      </c>
      <c r="I805" s="120"/>
      <c r="J805" s="120" t="s">
        <v>1538</v>
      </c>
      <c r="K805" s="20">
        <v>3490.89</v>
      </c>
      <c r="L805" s="20">
        <v>0</v>
      </c>
      <c r="M805" s="5">
        <v>44904</v>
      </c>
    </row>
    <row r="806" spans="6:13" x14ac:dyDescent="0.25">
      <c r="F806" s="120" t="s">
        <v>1539</v>
      </c>
      <c r="G806" s="20">
        <v>2890.91</v>
      </c>
      <c r="H806" s="5">
        <v>44904.689502314817</v>
      </c>
      <c r="I806" s="120"/>
      <c r="J806" s="120" t="s">
        <v>1540</v>
      </c>
      <c r="K806" s="20">
        <v>2890.91</v>
      </c>
      <c r="L806" s="20">
        <v>0</v>
      </c>
      <c r="M806" s="5">
        <v>44904</v>
      </c>
    </row>
    <row r="807" spans="6:13" x14ac:dyDescent="0.25">
      <c r="F807" s="120" t="s">
        <v>1541</v>
      </c>
      <c r="G807" s="20">
        <v>3236.62</v>
      </c>
      <c r="H807" s="5">
        <v>44904.689768518518</v>
      </c>
      <c r="I807" s="120"/>
      <c r="J807" s="120" t="s">
        <v>1542</v>
      </c>
      <c r="K807" s="20">
        <v>3236.62</v>
      </c>
      <c r="L807" s="20">
        <v>0</v>
      </c>
      <c r="M807" s="5">
        <v>44904</v>
      </c>
    </row>
    <row r="808" spans="6:13" x14ac:dyDescent="0.25">
      <c r="F808" s="120" t="s">
        <v>1543</v>
      </c>
      <c r="G808" s="20">
        <v>3184.16</v>
      </c>
      <c r="H808" s="5">
        <v>44904.690023148149</v>
      </c>
      <c r="I808" s="120"/>
      <c r="J808" s="120" t="s">
        <v>1544</v>
      </c>
      <c r="K808" s="20">
        <v>3184.16</v>
      </c>
      <c r="L808" s="20">
        <v>0</v>
      </c>
      <c r="M808" s="5">
        <v>44904</v>
      </c>
    </row>
    <row r="809" spans="6:13" x14ac:dyDescent="0.25">
      <c r="F809" s="120" t="s">
        <v>1545</v>
      </c>
      <c r="G809" s="20">
        <v>130.87</v>
      </c>
      <c r="H809" s="5">
        <v>44904.690370370372</v>
      </c>
      <c r="I809" s="120"/>
      <c r="J809" s="120" t="s">
        <v>1546</v>
      </c>
      <c r="K809" s="20">
        <v>130.87</v>
      </c>
      <c r="L809" s="20">
        <v>0</v>
      </c>
      <c r="M809" s="5">
        <v>44904</v>
      </c>
    </row>
    <row r="810" spans="6:13" x14ac:dyDescent="0.25">
      <c r="F810" s="120" t="s">
        <v>1547</v>
      </c>
      <c r="G810" s="20">
        <v>158.99</v>
      </c>
      <c r="H810" s="5">
        <v>44904.690798611111</v>
      </c>
      <c r="I810" s="120"/>
      <c r="J810" s="120" t="s">
        <v>1548</v>
      </c>
      <c r="K810" s="20">
        <v>158.99</v>
      </c>
      <c r="L810" s="20">
        <v>0</v>
      </c>
      <c r="M810" s="5">
        <v>44904</v>
      </c>
    </row>
    <row r="811" spans="6:13" x14ac:dyDescent="0.25">
      <c r="F811" s="120" t="s">
        <v>1549</v>
      </c>
      <c r="G811" s="20">
        <v>357.3</v>
      </c>
      <c r="H811" s="5">
        <v>44904.691087962965</v>
      </c>
      <c r="I811" s="120"/>
      <c r="J811" s="120" t="s">
        <v>1550</v>
      </c>
      <c r="K811" s="20">
        <v>357.3</v>
      </c>
      <c r="L811" s="20">
        <v>0</v>
      </c>
      <c r="M811" s="5">
        <v>44904</v>
      </c>
    </row>
    <row r="812" spans="6:13" x14ac:dyDescent="0.25">
      <c r="F812" s="120" t="s">
        <v>1551</v>
      </c>
      <c r="G812" s="20">
        <v>377.49</v>
      </c>
      <c r="H812" s="5">
        <v>44904.691354166665</v>
      </c>
      <c r="I812" s="120"/>
      <c r="J812" s="120" t="s">
        <v>1552</v>
      </c>
      <c r="K812" s="20">
        <v>377.49</v>
      </c>
      <c r="L812" s="20">
        <v>0</v>
      </c>
      <c r="M812" s="5">
        <v>44904</v>
      </c>
    </row>
    <row r="813" spans="6:13" x14ac:dyDescent="0.25">
      <c r="F813" s="120" t="s">
        <v>1553</v>
      </c>
      <c r="G813" s="20">
        <v>627.08000000000004</v>
      </c>
      <c r="H813" s="5">
        <v>44904.691655092596</v>
      </c>
      <c r="I813" s="120"/>
      <c r="J813" s="120" t="s">
        <v>1554</v>
      </c>
      <c r="K813" s="20">
        <v>627.08000000000004</v>
      </c>
      <c r="L813" s="20">
        <v>0</v>
      </c>
      <c r="M813" s="5">
        <v>44904</v>
      </c>
    </row>
    <row r="814" spans="6:13" x14ac:dyDescent="0.25">
      <c r="F814" s="120" t="s">
        <v>1555</v>
      </c>
      <c r="G814" s="20">
        <v>382.13</v>
      </c>
      <c r="H814" s="5">
        <v>44904.692037037035</v>
      </c>
      <c r="I814" s="120"/>
      <c r="J814" s="120" t="s">
        <v>1556</v>
      </c>
      <c r="K814" s="20">
        <v>382.13</v>
      </c>
      <c r="L814" s="20">
        <v>0</v>
      </c>
      <c r="M814" s="5">
        <v>44904</v>
      </c>
    </row>
    <row r="815" spans="6:13" x14ac:dyDescent="0.25">
      <c r="F815" s="120" t="s">
        <v>1557</v>
      </c>
      <c r="G815" s="20">
        <v>1574.35</v>
      </c>
      <c r="H815" s="5">
        <v>44904.692430555559</v>
      </c>
      <c r="I815" s="120"/>
      <c r="J815" s="120" t="s">
        <v>1558</v>
      </c>
      <c r="K815" s="20">
        <v>1574.35</v>
      </c>
      <c r="L815" s="20">
        <v>0</v>
      </c>
      <c r="M815" s="5">
        <v>44904</v>
      </c>
    </row>
    <row r="816" spans="6:13" x14ac:dyDescent="0.25">
      <c r="F816" s="120" t="s">
        <v>1559</v>
      </c>
      <c r="G816" s="20">
        <v>3318.03</v>
      </c>
      <c r="H816" s="5">
        <v>44904.693136574075</v>
      </c>
      <c r="I816" s="120"/>
      <c r="J816" s="120" t="s">
        <v>1560</v>
      </c>
      <c r="K816" s="20">
        <v>3318.03</v>
      </c>
      <c r="L816" s="20">
        <v>0</v>
      </c>
      <c r="M816" s="5">
        <v>44904</v>
      </c>
    </row>
    <row r="817" spans="6:13" x14ac:dyDescent="0.25">
      <c r="F817" s="120" t="s">
        <v>1561</v>
      </c>
      <c r="G817" s="20">
        <v>3507.69</v>
      </c>
      <c r="H817" s="5">
        <v>44904.693414351852</v>
      </c>
      <c r="I817" s="120"/>
      <c r="J817" s="120" t="s">
        <v>1562</v>
      </c>
      <c r="K817" s="20">
        <v>3507.69</v>
      </c>
      <c r="L817" s="20">
        <v>0</v>
      </c>
      <c r="M817" s="5">
        <v>44904</v>
      </c>
    </row>
    <row r="818" spans="6:13" x14ac:dyDescent="0.25">
      <c r="F818" s="120" t="s">
        <v>1563</v>
      </c>
      <c r="G818" s="20">
        <v>352.85</v>
      </c>
      <c r="H818" s="5">
        <v>44904.693749999999</v>
      </c>
      <c r="I818" s="120"/>
      <c r="J818" s="120" t="s">
        <v>1564</v>
      </c>
      <c r="K818" s="20">
        <v>352.85</v>
      </c>
      <c r="L818" s="20">
        <v>0</v>
      </c>
      <c r="M818" s="5">
        <v>44904</v>
      </c>
    </row>
    <row r="819" spans="6:13" x14ac:dyDescent="0.25">
      <c r="F819" s="120" t="s">
        <v>1565</v>
      </c>
      <c r="G819" s="20">
        <v>340.07</v>
      </c>
      <c r="H819" s="5">
        <v>44904.694108796299</v>
      </c>
      <c r="I819" s="120"/>
      <c r="J819" s="120" t="s">
        <v>1566</v>
      </c>
      <c r="K819" s="20">
        <v>340.07</v>
      </c>
      <c r="L819" s="20">
        <v>0</v>
      </c>
      <c r="M819" s="5">
        <v>44904</v>
      </c>
    </row>
    <row r="820" spans="6:13" x14ac:dyDescent="0.25">
      <c r="F820" s="120" t="s">
        <v>1567</v>
      </c>
      <c r="G820" s="20">
        <v>321.89999999999998</v>
      </c>
      <c r="H820" s="5">
        <v>44904.694467592592</v>
      </c>
      <c r="I820" s="120"/>
      <c r="J820" s="120" t="s">
        <v>763</v>
      </c>
      <c r="K820" s="20">
        <v>321.89999999999998</v>
      </c>
      <c r="L820" s="20">
        <v>0</v>
      </c>
      <c r="M820" s="5">
        <v>44904</v>
      </c>
    </row>
    <row r="821" spans="6:13" x14ac:dyDescent="0.25">
      <c r="F821" s="120" t="s">
        <v>1568</v>
      </c>
      <c r="G821" s="20">
        <v>871.66</v>
      </c>
      <c r="H821" s="5">
        <v>44904.694791666669</v>
      </c>
      <c r="I821" s="120"/>
      <c r="J821" s="120" t="s">
        <v>1569</v>
      </c>
      <c r="K821" s="20">
        <v>871.66</v>
      </c>
      <c r="L821" s="20">
        <v>0</v>
      </c>
      <c r="M821" s="5">
        <v>44904</v>
      </c>
    </row>
    <row r="822" spans="6:13" x14ac:dyDescent="0.25">
      <c r="F822" s="120" t="s">
        <v>1570</v>
      </c>
      <c r="G822" s="20">
        <v>221.45</v>
      </c>
      <c r="H822" s="5">
        <v>44904.695115740738</v>
      </c>
      <c r="I822" s="120"/>
      <c r="J822" s="120" t="s">
        <v>763</v>
      </c>
      <c r="K822" s="20">
        <v>221.45</v>
      </c>
      <c r="L822" s="20">
        <v>0</v>
      </c>
      <c r="M822" s="5">
        <v>44904</v>
      </c>
    </row>
    <row r="823" spans="6:13" x14ac:dyDescent="0.25">
      <c r="F823" s="120" t="s">
        <v>1571</v>
      </c>
      <c r="G823" s="20">
        <v>62.49</v>
      </c>
      <c r="H823" s="5">
        <v>44904.695474537039</v>
      </c>
      <c r="I823" s="120"/>
      <c r="J823" s="120" t="s">
        <v>763</v>
      </c>
      <c r="K823" s="20">
        <v>62.49</v>
      </c>
      <c r="L823" s="20">
        <v>0</v>
      </c>
      <c r="M823" s="5">
        <v>44904</v>
      </c>
    </row>
    <row r="824" spans="6:13" x14ac:dyDescent="0.25">
      <c r="F824" s="120" t="s">
        <v>1572</v>
      </c>
      <c r="G824" s="20">
        <v>226.76</v>
      </c>
      <c r="H824" s="5">
        <v>44904.696250000001</v>
      </c>
      <c r="I824" s="120"/>
      <c r="J824" s="120" t="s">
        <v>161</v>
      </c>
      <c r="K824" s="20">
        <v>226.76</v>
      </c>
      <c r="L824" s="20">
        <v>0</v>
      </c>
      <c r="M824" s="5">
        <v>44904</v>
      </c>
    </row>
    <row r="825" spans="6:13" x14ac:dyDescent="0.25">
      <c r="F825" s="120" t="s">
        <v>1573</v>
      </c>
      <c r="G825" s="20">
        <v>309.14999999999998</v>
      </c>
      <c r="H825" s="5">
        <v>44904.697256944448</v>
      </c>
      <c r="I825" s="120"/>
      <c r="J825" s="120" t="s">
        <v>172</v>
      </c>
      <c r="K825" s="20">
        <v>309.14999999999998</v>
      </c>
      <c r="L825" s="20">
        <v>0</v>
      </c>
      <c r="M825" s="5">
        <v>44904</v>
      </c>
    </row>
    <row r="826" spans="6:13" x14ac:dyDescent="0.25">
      <c r="F826" s="120" t="s">
        <v>1574</v>
      </c>
      <c r="G826" s="20">
        <v>1645.82</v>
      </c>
      <c r="H826" s="5">
        <v>44904.697916666664</v>
      </c>
      <c r="I826" s="120"/>
      <c r="J826" s="120" t="s">
        <v>1575</v>
      </c>
      <c r="K826" s="20">
        <v>1645.82</v>
      </c>
      <c r="L826" s="20">
        <v>0</v>
      </c>
      <c r="M826" s="5">
        <v>44904</v>
      </c>
    </row>
    <row r="827" spans="6:13" x14ac:dyDescent="0.25">
      <c r="F827" s="120" t="s">
        <v>1576</v>
      </c>
      <c r="G827" s="20">
        <v>382.97</v>
      </c>
      <c r="H827" s="5">
        <v>44904.698298611111</v>
      </c>
      <c r="I827" s="120"/>
      <c r="J827" s="120" t="s">
        <v>1577</v>
      </c>
      <c r="K827" s="20">
        <v>382.97</v>
      </c>
      <c r="L827" s="20">
        <v>0</v>
      </c>
      <c r="M827" s="5">
        <v>44904</v>
      </c>
    </row>
    <row r="828" spans="6:13" x14ac:dyDescent="0.25">
      <c r="F828" s="120" t="s">
        <v>1578</v>
      </c>
      <c r="G828" s="20">
        <v>357.13</v>
      </c>
      <c r="H828" s="5">
        <v>44904.698703703703</v>
      </c>
      <c r="I828" s="120"/>
      <c r="J828" s="120" t="s">
        <v>1579</v>
      </c>
      <c r="K828" s="20">
        <v>357.13</v>
      </c>
      <c r="L828" s="20">
        <v>0</v>
      </c>
      <c r="M828" s="5">
        <v>44904</v>
      </c>
    </row>
    <row r="829" spans="6:13" x14ac:dyDescent="0.25">
      <c r="F829" s="120" t="s">
        <v>1580</v>
      </c>
      <c r="G829" s="20">
        <v>65.47</v>
      </c>
      <c r="H829" s="5">
        <v>44904.699004629627</v>
      </c>
      <c r="I829" s="120"/>
      <c r="J829" s="120" t="s">
        <v>1581</v>
      </c>
      <c r="K829" s="20">
        <v>65.47</v>
      </c>
      <c r="L829" s="20">
        <v>0</v>
      </c>
      <c r="M829" s="5">
        <v>44904</v>
      </c>
    </row>
    <row r="830" spans="6:13" x14ac:dyDescent="0.25">
      <c r="F830" s="120" t="s">
        <v>1582</v>
      </c>
      <c r="G830" s="20">
        <v>368.63</v>
      </c>
      <c r="H830" s="5">
        <v>44904.699259259258</v>
      </c>
      <c r="I830" s="120"/>
      <c r="J830" s="120" t="s">
        <v>1583</v>
      </c>
      <c r="K830" s="20">
        <v>368.63</v>
      </c>
      <c r="L830" s="20">
        <v>0</v>
      </c>
      <c r="M830" s="5">
        <v>44904</v>
      </c>
    </row>
    <row r="831" spans="6:13" x14ac:dyDescent="0.25">
      <c r="F831" s="120"/>
      <c r="G831" s="120"/>
      <c r="H831" s="5"/>
      <c r="I831" s="120"/>
      <c r="J831" s="120" t="s">
        <v>1584</v>
      </c>
      <c r="K831" s="20">
        <v>0</v>
      </c>
      <c r="L831" s="20">
        <v>214.49</v>
      </c>
      <c r="M831" s="5">
        <v>44904</v>
      </c>
    </row>
    <row r="832" spans="6:13" x14ac:dyDescent="0.25">
      <c r="F832" s="120" t="s">
        <v>1585</v>
      </c>
      <c r="G832" s="20">
        <v>19.989999999999998</v>
      </c>
      <c r="H832" s="5">
        <v>44906.16814814815</v>
      </c>
      <c r="I832" s="120"/>
      <c r="J832" s="120" t="s">
        <v>1586</v>
      </c>
      <c r="K832" s="20">
        <v>19.989999999999998</v>
      </c>
      <c r="L832" s="20">
        <v>0</v>
      </c>
      <c r="M832" s="5">
        <v>44906</v>
      </c>
    </row>
    <row r="833" spans="6:13" x14ac:dyDescent="0.25">
      <c r="F833" s="120" t="s">
        <v>1587</v>
      </c>
      <c r="G833" s="20">
        <v>1102.94</v>
      </c>
      <c r="H833" s="5">
        <v>44908.164560185185</v>
      </c>
      <c r="I833" s="120"/>
      <c r="J833" s="120" t="s">
        <v>1588</v>
      </c>
      <c r="K833" s="20">
        <v>1102.94</v>
      </c>
      <c r="L833" s="20">
        <v>0</v>
      </c>
      <c r="M833" s="5">
        <v>44908</v>
      </c>
    </row>
    <row r="834" spans="6:13" x14ac:dyDescent="0.25">
      <c r="F834" s="120" t="s">
        <v>1589</v>
      </c>
      <c r="G834" s="20">
        <v>48.75</v>
      </c>
      <c r="H834" s="5">
        <v>44908.164571759262</v>
      </c>
      <c r="I834" s="120"/>
      <c r="J834" s="120" t="s">
        <v>1588</v>
      </c>
      <c r="K834" s="20">
        <v>48.75</v>
      </c>
      <c r="L834" s="20">
        <v>0</v>
      </c>
      <c r="M834" s="5">
        <v>44908</v>
      </c>
    </row>
    <row r="835" spans="6:13" x14ac:dyDescent="0.25">
      <c r="F835" s="120" t="s">
        <v>1590</v>
      </c>
      <c r="G835" s="20">
        <v>2563.87</v>
      </c>
      <c r="H835" s="5">
        <v>44909.933587962965</v>
      </c>
      <c r="I835" s="120"/>
      <c r="J835" s="120" t="s">
        <v>188</v>
      </c>
      <c r="K835" s="20">
        <v>2563.87</v>
      </c>
      <c r="L835" s="20">
        <v>0</v>
      </c>
      <c r="M835" s="5">
        <v>44909</v>
      </c>
    </row>
    <row r="836" spans="6:13" x14ac:dyDescent="0.25">
      <c r="F836" s="120" t="s">
        <v>1591</v>
      </c>
      <c r="G836" s="20">
        <v>5886.45</v>
      </c>
      <c r="H836" s="5">
        <v>44909.934293981481</v>
      </c>
      <c r="I836" s="120"/>
      <c r="J836" s="120" t="s">
        <v>236</v>
      </c>
      <c r="K836" s="20">
        <v>5886.45</v>
      </c>
      <c r="L836" s="20">
        <v>0</v>
      </c>
      <c r="M836" s="5">
        <v>44909</v>
      </c>
    </row>
    <row r="837" spans="6:13" x14ac:dyDescent="0.25">
      <c r="F837" s="120" t="s">
        <v>1592</v>
      </c>
      <c r="G837" s="20">
        <v>130</v>
      </c>
      <c r="H837" s="5">
        <v>44912.169351851851</v>
      </c>
      <c r="I837" s="120"/>
      <c r="J837" s="120" t="s">
        <v>1593</v>
      </c>
      <c r="K837" s="20">
        <v>130</v>
      </c>
      <c r="L837" s="20">
        <v>0</v>
      </c>
      <c r="M837" s="5">
        <v>44912</v>
      </c>
    </row>
    <row r="838" spans="6:13" x14ac:dyDescent="0.25">
      <c r="F838" s="120" t="s">
        <v>1594</v>
      </c>
      <c r="G838" s="20">
        <v>458.01</v>
      </c>
      <c r="H838" s="5">
        <v>44915.167233796295</v>
      </c>
      <c r="I838" s="120"/>
      <c r="J838" s="120" t="s">
        <v>1595</v>
      </c>
      <c r="K838" s="20">
        <v>458.01</v>
      </c>
      <c r="L838" s="20">
        <v>0</v>
      </c>
      <c r="M838" s="5">
        <v>44915</v>
      </c>
    </row>
    <row r="839" spans="6:13" x14ac:dyDescent="0.25">
      <c r="F839" s="120" t="s">
        <v>1596</v>
      </c>
      <c r="G839" s="20">
        <v>65</v>
      </c>
      <c r="H839" s="5">
        <v>44916.168611111112</v>
      </c>
      <c r="I839" s="120"/>
      <c r="J839" s="120" t="s">
        <v>1597</v>
      </c>
      <c r="K839" s="20">
        <v>65</v>
      </c>
      <c r="L839" s="20">
        <v>0</v>
      </c>
      <c r="M839" s="5">
        <v>44916</v>
      </c>
    </row>
    <row r="840" spans="6:13" x14ac:dyDescent="0.25">
      <c r="F840" s="120" t="s">
        <v>1598</v>
      </c>
      <c r="G840" s="20">
        <v>81.75</v>
      </c>
      <c r="H840" s="5">
        <v>44916.168611111112</v>
      </c>
      <c r="I840" s="120"/>
      <c r="J840" s="120" t="s">
        <v>1597</v>
      </c>
      <c r="K840" s="20">
        <v>81.75</v>
      </c>
      <c r="L840" s="20">
        <v>0</v>
      </c>
      <c r="M840" s="5">
        <v>44916</v>
      </c>
    </row>
    <row r="841" spans="6:13" x14ac:dyDescent="0.25">
      <c r="F841" s="120" t="s">
        <v>1599</v>
      </c>
      <c r="G841" s="20">
        <v>988.97</v>
      </c>
      <c r="H841" s="5">
        <v>44916.464548611111</v>
      </c>
      <c r="I841" s="120"/>
      <c r="J841" s="120" t="s">
        <v>132</v>
      </c>
      <c r="K841" s="20">
        <v>988.97</v>
      </c>
      <c r="L841" s="20">
        <v>0</v>
      </c>
      <c r="M841" s="5">
        <v>44916</v>
      </c>
    </row>
    <row r="842" spans="6:13" x14ac:dyDescent="0.25">
      <c r="F842" s="120" t="s">
        <v>1600</v>
      </c>
      <c r="G842" s="20">
        <v>1278.94</v>
      </c>
      <c r="H842" s="5">
        <v>44916.464918981481</v>
      </c>
      <c r="I842" s="120"/>
      <c r="J842" s="120" t="s">
        <v>130</v>
      </c>
      <c r="K842" s="20">
        <v>1278.94</v>
      </c>
      <c r="L842" s="20">
        <v>0</v>
      </c>
      <c r="M842" s="5">
        <v>44916</v>
      </c>
    </row>
    <row r="843" spans="6:13" x14ac:dyDescent="0.25">
      <c r="F843" s="120" t="s">
        <v>1601</v>
      </c>
      <c r="G843" s="20">
        <v>536.99</v>
      </c>
      <c r="H843" s="5">
        <v>44916.465740740743</v>
      </c>
      <c r="I843" s="120"/>
      <c r="J843" s="120" t="s">
        <v>1337</v>
      </c>
      <c r="K843" s="20">
        <v>536.99</v>
      </c>
      <c r="L843" s="20">
        <v>0</v>
      </c>
      <c r="M843" s="5">
        <v>44916</v>
      </c>
    </row>
    <row r="844" spans="6:13" x14ac:dyDescent="0.25">
      <c r="F844" s="120" t="s">
        <v>1602</v>
      </c>
      <c r="G844" s="20">
        <v>35.89</v>
      </c>
      <c r="H844" s="5">
        <v>44917.661608796298</v>
      </c>
      <c r="I844" s="120"/>
      <c r="J844" s="120" t="s">
        <v>1603</v>
      </c>
      <c r="K844" s="20">
        <v>35.89</v>
      </c>
      <c r="L844" s="20">
        <v>0</v>
      </c>
      <c r="M844" s="5">
        <v>44917</v>
      </c>
    </row>
    <row r="845" spans="6:13" x14ac:dyDescent="0.25">
      <c r="F845" s="120" t="s">
        <v>1604</v>
      </c>
      <c r="G845" s="20">
        <v>103.92</v>
      </c>
      <c r="H845" s="5">
        <v>44922.170324074075</v>
      </c>
      <c r="I845" s="120"/>
      <c r="J845" s="120" t="s">
        <v>1605</v>
      </c>
      <c r="K845" s="20">
        <v>103.92</v>
      </c>
      <c r="L845" s="20">
        <v>0</v>
      </c>
      <c r="M845" s="5">
        <v>44922</v>
      </c>
    </row>
    <row r="846" spans="6:13" x14ac:dyDescent="0.25">
      <c r="F846" s="120" t="s">
        <v>1606</v>
      </c>
      <c r="G846" s="20">
        <v>1108</v>
      </c>
      <c r="H846" s="5">
        <v>44922.170324074075</v>
      </c>
      <c r="I846" s="120"/>
      <c r="J846" s="120" t="s">
        <v>1605</v>
      </c>
      <c r="K846" s="20">
        <v>1108</v>
      </c>
      <c r="L846" s="20">
        <v>0</v>
      </c>
      <c r="M846" s="5">
        <v>44922</v>
      </c>
    </row>
    <row r="847" spans="6:13" x14ac:dyDescent="0.25">
      <c r="F847" s="120"/>
      <c r="G847" s="20"/>
      <c r="H847" s="5"/>
      <c r="I847" s="120"/>
      <c r="J847" s="120"/>
      <c r="K847" s="20"/>
      <c r="L847" s="20"/>
      <c r="M847" s="5"/>
    </row>
    <row r="848" spans="6:13" x14ac:dyDescent="0.25">
      <c r="F848" s="120"/>
      <c r="G848" s="20"/>
      <c r="H848" s="5"/>
      <c r="I848" s="120"/>
      <c r="J848" s="120"/>
      <c r="K848" s="20"/>
      <c r="L848" s="20"/>
      <c r="M848" s="5"/>
    </row>
    <row r="849" spans="1:13" x14ac:dyDescent="0.25">
      <c r="F849" s="120"/>
      <c r="G849" s="20"/>
      <c r="H849" s="5"/>
      <c r="I849" s="120"/>
      <c r="J849" s="120"/>
      <c r="K849" s="20"/>
      <c r="L849" s="20"/>
      <c r="M849" s="5"/>
    </row>
    <row r="850" spans="1:13" x14ac:dyDescent="0.25">
      <c r="F850" s="120"/>
      <c r="G850" s="20"/>
      <c r="H850" s="5"/>
      <c r="I850" s="120"/>
      <c r="J850" s="120"/>
      <c r="K850" s="20"/>
      <c r="L850" s="20"/>
      <c r="M850" s="5"/>
    </row>
    <row r="851" spans="1:13" x14ac:dyDescent="0.25">
      <c r="F851" s="120"/>
      <c r="G851" s="20"/>
      <c r="H851" s="5"/>
      <c r="I851" s="120"/>
      <c r="J851" s="120"/>
      <c r="K851" s="20"/>
      <c r="L851" s="20"/>
      <c r="M851" s="5"/>
    </row>
    <row r="852" spans="1:13" x14ac:dyDescent="0.25">
      <c r="F852" s="120"/>
      <c r="G852" s="20"/>
      <c r="H852" s="5"/>
      <c r="I852" s="120"/>
      <c r="J852" s="120"/>
      <c r="K852" s="20"/>
      <c r="L852" s="20"/>
      <c r="M852" s="5"/>
    </row>
    <row r="853" spans="1:13" x14ac:dyDescent="0.25">
      <c r="G853" s="53"/>
      <c r="H853" s="21"/>
      <c r="K853" s="53"/>
      <c r="L853" s="53"/>
      <c r="M853" s="21"/>
    </row>
    <row r="854" spans="1:13" x14ac:dyDescent="0.25">
      <c r="B854" s="53">
        <f>SUMIF(C5:C108,"&lt;&gt;",B5:B108)</f>
        <v>1293856.3399999996</v>
      </c>
      <c r="G854" s="62">
        <f>SUM(G5:G853)</f>
        <v>1285501.5199999979</v>
      </c>
      <c r="H854" s="21"/>
      <c r="K854" s="62">
        <f>SUM(K5:K853)</f>
        <v>1285501.5199999979</v>
      </c>
      <c r="L854" s="62">
        <f>SUM(L5:L853)</f>
        <v>115428.13000000002</v>
      </c>
    </row>
    <row r="855" spans="1:13" x14ac:dyDescent="0.25">
      <c r="G855" s="63" t="s">
        <v>43</v>
      </c>
      <c r="K855" s="63" t="s">
        <v>70</v>
      </c>
      <c r="L855" s="63" t="s">
        <v>71</v>
      </c>
    </row>
    <row r="856" spans="1:13" x14ac:dyDescent="0.25">
      <c r="A856" s="64"/>
    </row>
    <row r="857" spans="1:13" x14ac:dyDescent="0.25">
      <c r="A857" s="64"/>
    </row>
  </sheetData>
  <sortState ref="A71:Q131">
    <sortCondition ref="H71:H131"/>
    <sortCondition ref="M71:M131"/>
  </sortState>
  <conditionalFormatting sqref="I5:I250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opLeftCell="AI1" zoomScale="90" zoomScaleNormal="90" workbookViewId="0">
      <pane ySplit="1" topLeftCell="A38" activePane="bottomLeft" state="frozen"/>
      <selection activeCell="K1" sqref="K1"/>
      <selection pane="bottomLeft" activeCell="AT7" sqref="AT7"/>
    </sheetView>
  </sheetViews>
  <sheetFormatPr defaultColWidth="9.140625" defaultRowHeight="15" x14ac:dyDescent="0.25"/>
  <cols>
    <col min="1" max="1" width="23" style="52" bestFit="1" customWidth="1"/>
    <col min="2" max="2" width="11.85546875" style="72" bestFit="1" customWidth="1"/>
    <col min="3" max="3" width="10.42578125" style="52" bestFit="1" customWidth="1"/>
    <col min="4" max="4" width="2.7109375" style="108" customWidth="1"/>
    <col min="5" max="5" width="17.140625" style="52" bestFit="1" customWidth="1"/>
    <col min="6" max="6" width="11.7109375" style="73" customWidth="1"/>
    <col min="7" max="7" width="11.5703125" style="52" bestFit="1" customWidth="1"/>
    <col min="8" max="8" width="2.7109375" style="108" customWidth="1"/>
    <col min="9" max="9" width="26.140625" style="76" bestFit="1" customWidth="1"/>
    <col min="10" max="10" width="14.7109375" style="73" bestFit="1" customWidth="1"/>
    <col min="11" max="11" width="11.5703125" style="33" bestFit="1" customWidth="1"/>
    <col min="12" max="12" width="2.7109375" style="108" customWidth="1"/>
    <col min="13" max="13" width="19.28515625" style="52" bestFit="1" customWidth="1"/>
    <col min="14" max="14" width="11.85546875" style="72" bestFit="1" customWidth="1"/>
    <col min="15" max="15" width="10.42578125" style="52" bestFit="1" customWidth="1"/>
    <col min="16" max="16" width="2.7109375" style="108" customWidth="1"/>
    <col min="17" max="17" width="21.28515625" style="52" bestFit="1" customWidth="1"/>
    <col min="18" max="18" width="11.85546875" style="72" bestFit="1" customWidth="1"/>
    <col min="19" max="19" width="10.42578125" style="52" bestFit="1" customWidth="1"/>
    <col min="20" max="20" width="2.7109375" style="108" customWidth="1"/>
    <col min="21" max="21" width="28.85546875" style="52" customWidth="1"/>
    <col min="22" max="22" width="8.7109375" style="73" bestFit="1" customWidth="1"/>
    <col min="23" max="23" width="9.42578125" style="52" bestFit="1" customWidth="1"/>
    <col min="24" max="24" width="2.7109375" style="108" customWidth="1"/>
    <col min="25" max="25" width="18.7109375" style="52" bestFit="1" customWidth="1"/>
    <col min="26" max="26" width="8.7109375" style="75" bestFit="1" customWidth="1"/>
    <col min="27" max="27" width="9.42578125" style="52" bestFit="1" customWidth="1"/>
    <col min="28" max="28" width="2.7109375" style="108" customWidth="1"/>
    <col min="29" max="29" width="34.5703125" style="52" bestFit="1" customWidth="1"/>
    <col min="30" max="30" width="10.7109375" style="75" bestFit="1" customWidth="1"/>
    <col min="31" max="31" width="10.42578125" style="52" bestFit="1" customWidth="1"/>
    <col min="32" max="32" width="2.7109375" style="108" customWidth="1"/>
    <col min="33" max="33" width="25.5703125" style="52" bestFit="1" customWidth="1"/>
    <col min="34" max="34" width="8.7109375" style="73" bestFit="1" customWidth="1"/>
    <col min="35" max="35" width="9.42578125" style="52" bestFit="1" customWidth="1"/>
    <col min="36" max="36" width="2.7109375" style="108" customWidth="1"/>
    <col min="37" max="37" width="40.7109375" style="52" bestFit="1" customWidth="1"/>
    <col min="38" max="38" width="11.85546875" style="73" bestFit="1" customWidth="1"/>
    <col min="39" max="39" width="10.42578125" style="52" bestFit="1" customWidth="1"/>
    <col min="40" max="40" width="2.7109375" style="108" customWidth="1"/>
    <col min="41" max="41" width="5" style="52" bestFit="1" customWidth="1"/>
    <col min="42" max="42" width="8.7109375" style="72" bestFit="1" customWidth="1"/>
    <col min="43" max="43" width="9.42578125" style="52" bestFit="1" customWidth="1"/>
    <col min="44" max="44" width="2.7109375" style="108" customWidth="1"/>
    <col min="45" max="45" width="15.85546875" style="52" bestFit="1" customWidth="1"/>
    <col min="46" max="46" width="9.140625" style="75" bestFit="1" customWidth="1"/>
    <col min="47" max="47" width="11.5703125" style="52" bestFit="1" customWidth="1"/>
    <col min="48" max="48" width="2.7109375" style="108" customWidth="1"/>
    <col min="49" max="49" width="6.85546875" style="52" bestFit="1" customWidth="1"/>
    <col min="50" max="50" width="8.7109375" style="74" bestFit="1" customWidth="1"/>
    <col min="51" max="51" width="9.42578125" style="52" bestFit="1" customWidth="1"/>
    <col min="52" max="16384" width="9.140625" style="52"/>
  </cols>
  <sheetData>
    <row r="1" spans="1:51" s="36" customFormat="1" ht="45" x14ac:dyDescent="0.25">
      <c r="A1" s="65" t="s">
        <v>44</v>
      </c>
      <c r="B1" s="67" t="s">
        <v>52</v>
      </c>
      <c r="C1" s="36" t="s">
        <v>40</v>
      </c>
      <c r="D1" s="107"/>
      <c r="E1" s="36" t="s">
        <v>9</v>
      </c>
      <c r="F1" s="67" t="s">
        <v>52</v>
      </c>
      <c r="G1" s="36" t="s">
        <v>40</v>
      </c>
      <c r="H1" s="107"/>
      <c r="I1" s="36" t="s">
        <v>45</v>
      </c>
      <c r="J1" s="67" t="s">
        <v>52</v>
      </c>
      <c r="K1" s="68" t="s">
        <v>40</v>
      </c>
      <c r="L1" s="107"/>
      <c r="M1" s="36" t="s">
        <v>114</v>
      </c>
      <c r="N1" s="67" t="s">
        <v>52</v>
      </c>
      <c r="O1" s="36" t="s">
        <v>40</v>
      </c>
      <c r="P1" s="107"/>
      <c r="Q1" s="36" t="s">
        <v>79</v>
      </c>
      <c r="R1" s="67" t="s">
        <v>52</v>
      </c>
      <c r="S1" s="36" t="s">
        <v>40</v>
      </c>
      <c r="T1" s="107"/>
      <c r="U1" s="36" t="s">
        <v>121</v>
      </c>
      <c r="V1" s="67" t="s">
        <v>52</v>
      </c>
      <c r="W1" s="36" t="s">
        <v>46</v>
      </c>
      <c r="X1" s="107"/>
      <c r="Y1" s="36" t="s">
        <v>17</v>
      </c>
      <c r="Z1" s="67" t="s">
        <v>52</v>
      </c>
      <c r="AA1" s="36" t="s">
        <v>46</v>
      </c>
      <c r="AB1" s="107"/>
      <c r="AC1" s="36" t="s">
        <v>2</v>
      </c>
      <c r="AD1" s="67" t="s">
        <v>52</v>
      </c>
      <c r="AE1" s="36" t="s">
        <v>46</v>
      </c>
      <c r="AF1" s="107"/>
      <c r="AG1" s="36" t="s">
        <v>122</v>
      </c>
      <c r="AH1" s="67" t="s">
        <v>52</v>
      </c>
      <c r="AI1" s="36" t="s">
        <v>46</v>
      </c>
      <c r="AJ1" s="107"/>
      <c r="AK1" s="36" t="s">
        <v>115</v>
      </c>
      <c r="AL1" s="67" t="s">
        <v>52</v>
      </c>
      <c r="AM1" s="36" t="s">
        <v>46</v>
      </c>
      <c r="AN1" s="107"/>
      <c r="AO1" s="69" t="s">
        <v>47</v>
      </c>
      <c r="AP1" s="67" t="s">
        <v>52</v>
      </c>
      <c r="AQ1" s="36" t="s">
        <v>40</v>
      </c>
      <c r="AR1" s="107"/>
      <c r="AS1" s="70" t="s">
        <v>14</v>
      </c>
      <c r="AT1" s="67" t="s">
        <v>52</v>
      </c>
      <c r="AU1" s="36" t="s">
        <v>40</v>
      </c>
      <c r="AV1" s="107"/>
      <c r="AW1" s="70" t="s">
        <v>5</v>
      </c>
      <c r="AX1" s="67" t="s">
        <v>52</v>
      </c>
      <c r="AY1" s="36" t="s">
        <v>40</v>
      </c>
    </row>
    <row r="2" spans="1:51" ht="60" x14ac:dyDescent="0.25">
      <c r="A2" s="52" t="s">
        <v>359</v>
      </c>
      <c r="B2" s="175">
        <v>34437.5</v>
      </c>
      <c r="C2" s="33">
        <v>44592</v>
      </c>
      <c r="E2" t="s">
        <v>348</v>
      </c>
      <c r="F2" s="34">
        <v>4500</v>
      </c>
      <c r="G2" s="33">
        <v>44608</v>
      </c>
      <c r="I2" s="52" t="s">
        <v>340</v>
      </c>
      <c r="J2" s="117">
        <v>846</v>
      </c>
      <c r="K2" s="33">
        <v>44568</v>
      </c>
      <c r="L2" s="110"/>
      <c r="M2" t="s">
        <v>347</v>
      </c>
      <c r="N2" s="175">
        <v>80000</v>
      </c>
      <c r="O2" s="33">
        <v>44608</v>
      </c>
      <c r="P2" s="110"/>
      <c r="Q2" s="52">
        <v>33435</v>
      </c>
      <c r="R2" s="175">
        <v>21123.7</v>
      </c>
      <c r="S2" s="33">
        <v>44608</v>
      </c>
      <c r="T2" s="110"/>
      <c r="U2" s="174" t="s">
        <v>358</v>
      </c>
      <c r="V2" s="34">
        <v>32.99</v>
      </c>
      <c r="W2" s="33">
        <v>44564</v>
      </c>
      <c r="X2" s="110"/>
      <c r="Y2" s="33"/>
      <c r="AA2" s="33"/>
      <c r="AB2" s="110"/>
      <c r="AC2" s="52" t="s">
        <v>612</v>
      </c>
      <c r="AD2" s="116">
        <v>16.989999999999998</v>
      </c>
      <c r="AE2" s="33">
        <v>44595</v>
      </c>
      <c r="AG2" s="33"/>
      <c r="AI2" s="33"/>
      <c r="AJ2" s="110"/>
      <c r="AK2" s="33" t="s">
        <v>341</v>
      </c>
      <c r="AL2" s="34">
        <v>5281.56</v>
      </c>
      <c r="AM2" s="33">
        <v>44586</v>
      </c>
      <c r="AN2" s="110"/>
      <c r="AS2" s="52" t="s">
        <v>342</v>
      </c>
      <c r="AT2" s="116">
        <v>31.01</v>
      </c>
      <c r="AU2" s="33">
        <v>44586</v>
      </c>
    </row>
    <row r="3" spans="1:51" ht="60.75" x14ac:dyDescent="0.3">
      <c r="A3" s="52" t="s">
        <v>1399</v>
      </c>
      <c r="B3" s="175">
        <v>34437.5</v>
      </c>
      <c r="C3" s="33">
        <v>44773</v>
      </c>
      <c r="E3" s="52" t="s">
        <v>972</v>
      </c>
      <c r="F3" s="34">
        <v>4500</v>
      </c>
      <c r="G3" s="33">
        <v>44701</v>
      </c>
      <c r="I3" s="52" t="s">
        <v>343</v>
      </c>
      <c r="J3" s="117">
        <v>50000</v>
      </c>
      <c r="K3" s="33">
        <v>44588</v>
      </c>
      <c r="L3" s="110"/>
      <c r="P3" s="110"/>
      <c r="T3" s="110"/>
      <c r="U3" s="33"/>
      <c r="W3" s="33"/>
      <c r="X3" s="110"/>
      <c r="Y3" s="33"/>
      <c r="AA3" s="33"/>
      <c r="AB3" s="110"/>
      <c r="AC3" s="178" t="s">
        <v>747</v>
      </c>
      <c r="AD3" s="116">
        <v>1000</v>
      </c>
      <c r="AE3" s="33">
        <v>44740</v>
      </c>
      <c r="AG3" s="33"/>
      <c r="AI3" s="33"/>
      <c r="AJ3" s="110"/>
      <c r="AK3" s="33" t="s">
        <v>351</v>
      </c>
      <c r="AL3" s="34">
        <v>8960.76</v>
      </c>
      <c r="AM3" s="33">
        <v>44642</v>
      </c>
      <c r="AN3" s="110"/>
      <c r="AS3" s="52" t="s">
        <v>746</v>
      </c>
      <c r="AT3" s="116">
        <v>53.55</v>
      </c>
      <c r="AU3" s="33">
        <v>44712</v>
      </c>
    </row>
    <row r="4" spans="1:51" ht="45" x14ac:dyDescent="0.25">
      <c r="E4" s="52" t="s">
        <v>976</v>
      </c>
      <c r="F4" s="34">
        <v>4500</v>
      </c>
      <c r="G4" s="33">
        <v>44799</v>
      </c>
      <c r="I4" s="2" t="s">
        <v>344</v>
      </c>
      <c r="J4" s="117">
        <v>50000</v>
      </c>
      <c r="K4" s="33">
        <v>44588</v>
      </c>
      <c r="L4" s="110"/>
      <c r="P4" s="110"/>
      <c r="T4" s="110"/>
      <c r="U4" s="33"/>
      <c r="W4" s="33"/>
      <c r="X4" s="110"/>
      <c r="Y4" s="33"/>
      <c r="AA4" s="33"/>
      <c r="AB4" s="110"/>
      <c r="AG4" s="33"/>
      <c r="AI4" s="33"/>
      <c r="AJ4" s="110"/>
      <c r="AK4" s="33" t="s">
        <v>613</v>
      </c>
      <c r="AL4" s="34">
        <v>5395.5</v>
      </c>
      <c r="AM4" s="33">
        <v>44642</v>
      </c>
      <c r="AN4" s="110"/>
      <c r="AS4" s="52" t="s">
        <v>973</v>
      </c>
      <c r="AT4" s="116">
        <v>12.66</v>
      </c>
      <c r="AU4" s="33">
        <v>44776</v>
      </c>
    </row>
    <row r="5" spans="1:51" ht="30" x14ac:dyDescent="0.25">
      <c r="E5" s="52" t="s">
        <v>1270</v>
      </c>
      <c r="F5" s="34">
        <v>4500</v>
      </c>
      <c r="G5" s="33">
        <v>44886</v>
      </c>
      <c r="I5" s="103" t="s">
        <v>249</v>
      </c>
      <c r="J5" s="118">
        <v>100000</v>
      </c>
      <c r="K5" s="33">
        <v>44588</v>
      </c>
      <c r="L5" s="110"/>
      <c r="P5" s="110"/>
      <c r="T5" s="110"/>
      <c r="U5" s="33"/>
      <c r="W5" s="33"/>
      <c r="X5" s="110"/>
      <c r="Y5" s="33"/>
      <c r="AA5" s="33"/>
      <c r="AB5" s="110"/>
      <c r="AG5" s="33"/>
      <c r="AI5" s="33"/>
      <c r="AJ5" s="110"/>
      <c r="AK5" s="33" t="s">
        <v>742</v>
      </c>
      <c r="AL5" s="34">
        <v>7532.1</v>
      </c>
      <c r="AM5" s="33">
        <v>44677</v>
      </c>
      <c r="AN5" s="110"/>
      <c r="AS5" s="52" t="s">
        <v>977</v>
      </c>
      <c r="AT5" s="116">
        <v>9.66</v>
      </c>
      <c r="AU5" s="33">
        <v>44803</v>
      </c>
    </row>
    <row r="6" spans="1:51" ht="45" x14ac:dyDescent="0.25">
      <c r="I6" s="103" t="s">
        <v>345</v>
      </c>
      <c r="J6" s="118">
        <v>497</v>
      </c>
      <c r="K6" s="33">
        <v>44608</v>
      </c>
      <c r="L6" s="110"/>
      <c r="P6" s="110"/>
      <c r="T6" s="110"/>
      <c r="U6" s="33"/>
      <c r="W6" s="33"/>
      <c r="X6" s="110"/>
      <c r="Y6" s="33"/>
      <c r="AA6" s="33"/>
      <c r="AB6" s="110"/>
      <c r="AG6" s="33"/>
      <c r="AI6" s="33"/>
      <c r="AJ6" s="110"/>
      <c r="AK6" s="33" t="s">
        <v>805</v>
      </c>
      <c r="AL6" s="34">
        <v>5134.3</v>
      </c>
      <c r="AM6" s="33">
        <v>44712</v>
      </c>
      <c r="AN6" s="110"/>
      <c r="AS6" s="52" t="s">
        <v>1502</v>
      </c>
      <c r="AT6" s="116">
        <v>69.989999999999995</v>
      </c>
      <c r="AU6" s="33">
        <v>44807</v>
      </c>
    </row>
    <row r="7" spans="1:51" ht="30" x14ac:dyDescent="0.25">
      <c r="I7" s="103" t="s">
        <v>346</v>
      </c>
      <c r="J7" s="118">
        <v>157500</v>
      </c>
      <c r="K7" s="33">
        <v>44608</v>
      </c>
      <c r="L7" s="110"/>
      <c r="P7" s="110"/>
      <c r="T7" s="110"/>
      <c r="U7" s="33"/>
      <c r="W7" s="33"/>
      <c r="X7" s="110"/>
      <c r="Y7" s="33"/>
      <c r="AA7" s="33"/>
      <c r="AB7" s="110"/>
      <c r="AG7" s="33"/>
      <c r="AI7" s="33"/>
      <c r="AJ7" s="110"/>
      <c r="AK7" s="33" t="s">
        <v>804</v>
      </c>
      <c r="AL7" s="34">
        <v>7000</v>
      </c>
      <c r="AM7" s="33">
        <v>44740</v>
      </c>
      <c r="AN7" s="110"/>
      <c r="AS7" s="52" t="s">
        <v>1612</v>
      </c>
      <c r="AT7" s="116">
        <v>110.4</v>
      </c>
      <c r="AU7" s="33">
        <v>44868</v>
      </c>
    </row>
    <row r="8" spans="1:51" ht="30" x14ac:dyDescent="0.25">
      <c r="I8" s="103" t="s">
        <v>248</v>
      </c>
      <c r="J8" s="118">
        <v>100000</v>
      </c>
      <c r="K8" s="33">
        <v>44608</v>
      </c>
      <c r="L8" s="110"/>
      <c r="P8" s="110"/>
      <c r="T8" s="110"/>
      <c r="U8" s="33"/>
      <c r="W8" s="33"/>
      <c r="X8" s="110"/>
      <c r="Y8" s="33"/>
      <c r="AA8" s="33"/>
      <c r="AB8" s="110"/>
      <c r="AG8" s="33"/>
      <c r="AI8" s="33"/>
      <c r="AJ8" s="110"/>
      <c r="AK8" s="33" t="s">
        <v>978</v>
      </c>
      <c r="AL8" s="34">
        <v>1875.22</v>
      </c>
      <c r="AM8" s="33">
        <v>44742</v>
      </c>
      <c r="AN8" s="110"/>
      <c r="AS8" s="52" t="s">
        <v>1504</v>
      </c>
      <c r="AT8" s="116">
        <v>315</v>
      </c>
      <c r="AU8" s="33">
        <v>44923</v>
      </c>
    </row>
    <row r="9" spans="1:51" x14ac:dyDescent="0.25">
      <c r="I9" s="103" t="s">
        <v>350</v>
      </c>
      <c r="J9" s="177">
        <v>50000</v>
      </c>
      <c r="K9" s="33">
        <v>44638</v>
      </c>
      <c r="L9" s="110"/>
      <c r="P9" s="110"/>
      <c r="T9" s="110"/>
      <c r="U9" s="33"/>
      <c r="W9" s="33"/>
      <c r="X9" s="110"/>
      <c r="Y9" s="33"/>
      <c r="AA9" s="33"/>
      <c r="AB9" s="110"/>
      <c r="AG9" s="33"/>
      <c r="AI9" s="33"/>
      <c r="AJ9" s="110"/>
      <c r="AK9" s="33"/>
      <c r="AM9" s="33"/>
      <c r="AN9" s="110"/>
    </row>
    <row r="10" spans="1:51" x14ac:dyDescent="0.25">
      <c r="I10" s="38" t="s">
        <v>611</v>
      </c>
      <c r="J10" s="177">
        <v>50000</v>
      </c>
      <c r="K10" s="33">
        <v>44638</v>
      </c>
      <c r="L10" s="110"/>
      <c r="P10" s="110"/>
      <c r="T10" s="110"/>
      <c r="U10" s="33"/>
      <c r="W10" s="33"/>
      <c r="X10" s="110"/>
      <c r="Y10" s="33"/>
      <c r="AA10" s="33"/>
      <c r="AB10" s="110"/>
      <c r="AG10" s="33"/>
      <c r="AI10" s="33"/>
      <c r="AJ10" s="110"/>
      <c r="AK10" s="33"/>
      <c r="AM10" s="33"/>
      <c r="AN10" s="110"/>
    </row>
    <row r="11" spans="1:51" x14ac:dyDescent="0.25">
      <c r="I11" s="52" t="s">
        <v>739</v>
      </c>
      <c r="J11" s="177">
        <v>684</v>
      </c>
      <c r="K11" s="33">
        <v>44644</v>
      </c>
      <c r="L11" s="110"/>
      <c r="P11" s="110"/>
      <c r="T11" s="110"/>
      <c r="U11" s="33"/>
      <c r="W11" s="33"/>
      <c r="X11" s="110"/>
      <c r="Y11" s="33"/>
      <c r="AA11" s="33"/>
      <c r="AB11" s="110"/>
      <c r="AG11" s="33"/>
      <c r="AI11" s="33"/>
      <c r="AJ11" s="110"/>
      <c r="AK11" s="33"/>
      <c r="AM11" s="33"/>
      <c r="AN11" s="110"/>
    </row>
    <row r="12" spans="1:51" x14ac:dyDescent="0.25">
      <c r="I12" s="103" t="s">
        <v>484</v>
      </c>
      <c r="J12" s="118">
        <v>100000</v>
      </c>
      <c r="K12" s="33">
        <v>44665</v>
      </c>
      <c r="L12" s="110"/>
      <c r="P12" s="110"/>
      <c r="T12" s="110"/>
      <c r="U12" s="33"/>
      <c r="W12" s="33"/>
      <c r="X12" s="110"/>
      <c r="Y12" s="33"/>
      <c r="AA12" s="33"/>
      <c r="AB12" s="110"/>
      <c r="AG12" s="33"/>
      <c r="AI12" s="33"/>
      <c r="AJ12" s="110"/>
      <c r="AK12" s="33"/>
      <c r="AM12" s="33"/>
      <c r="AN12" s="110"/>
    </row>
    <row r="13" spans="1:51" x14ac:dyDescent="0.25">
      <c r="I13" s="103" t="s">
        <v>740</v>
      </c>
      <c r="J13" s="118">
        <v>764</v>
      </c>
      <c r="K13" s="33">
        <v>44665</v>
      </c>
      <c r="L13" s="110"/>
      <c r="P13" s="110"/>
      <c r="T13" s="110"/>
      <c r="U13" s="33"/>
      <c r="W13" s="33"/>
      <c r="X13" s="110"/>
      <c r="Y13" s="33"/>
      <c r="AA13" s="33"/>
      <c r="AB13" s="110"/>
      <c r="AG13" s="33"/>
      <c r="AI13" s="33"/>
      <c r="AJ13" s="110"/>
      <c r="AK13" s="33"/>
      <c r="AM13" s="33"/>
      <c r="AN13" s="110"/>
    </row>
    <row r="14" spans="1:51" x14ac:dyDescent="0.25">
      <c r="I14" s="103" t="s">
        <v>732</v>
      </c>
      <c r="J14" s="34">
        <v>100000</v>
      </c>
      <c r="K14" s="33">
        <v>44673</v>
      </c>
      <c r="L14" s="110"/>
      <c r="P14" s="110"/>
      <c r="T14" s="110"/>
      <c r="U14" s="33"/>
      <c r="W14" s="33"/>
      <c r="X14" s="110"/>
      <c r="Y14" s="33"/>
      <c r="AA14" s="33"/>
      <c r="AB14" s="110"/>
      <c r="AG14" s="33"/>
      <c r="AI14" s="33"/>
      <c r="AJ14" s="110"/>
      <c r="AK14" s="33"/>
      <c r="AM14" s="33"/>
      <c r="AN14" s="110"/>
    </row>
    <row r="15" spans="1:51" x14ac:dyDescent="0.25">
      <c r="I15" s="52" t="s">
        <v>741</v>
      </c>
      <c r="J15" s="177">
        <v>654</v>
      </c>
      <c r="K15" s="33">
        <v>44701</v>
      </c>
      <c r="L15" s="110"/>
      <c r="P15" s="110"/>
      <c r="T15" s="110"/>
      <c r="U15" s="33"/>
      <c r="W15" s="33"/>
      <c r="X15" s="110"/>
      <c r="Y15" s="33"/>
      <c r="AA15" s="33"/>
      <c r="AB15" s="110"/>
      <c r="AG15" s="33"/>
      <c r="AI15" s="33"/>
      <c r="AJ15" s="110"/>
      <c r="AK15" s="33"/>
      <c r="AM15" s="33"/>
      <c r="AN15" s="110"/>
    </row>
    <row r="16" spans="1:51" x14ac:dyDescent="0.25">
      <c r="I16" s="121" t="s">
        <v>737</v>
      </c>
      <c r="J16" s="118">
        <v>50000</v>
      </c>
      <c r="K16" s="33">
        <v>44701</v>
      </c>
      <c r="L16" s="110"/>
      <c r="P16" s="110"/>
      <c r="T16" s="110"/>
      <c r="U16" s="33"/>
      <c r="W16" s="33"/>
      <c r="X16" s="110"/>
      <c r="Y16" s="33"/>
      <c r="AA16" s="33"/>
      <c r="AB16" s="110"/>
      <c r="AG16" s="33"/>
      <c r="AI16" s="33"/>
      <c r="AJ16" s="110"/>
      <c r="AK16" s="33"/>
      <c r="AM16" s="33"/>
      <c r="AN16" s="110"/>
    </row>
    <row r="17" spans="9:40" x14ac:dyDescent="0.25">
      <c r="I17" s="38" t="s">
        <v>744</v>
      </c>
      <c r="J17" s="118">
        <v>50000</v>
      </c>
      <c r="K17" s="33">
        <v>44701</v>
      </c>
      <c r="L17" s="110"/>
      <c r="P17" s="110"/>
      <c r="T17" s="110"/>
      <c r="U17" s="33"/>
      <c r="W17" s="33"/>
      <c r="X17" s="110"/>
      <c r="Y17" s="33"/>
      <c r="AA17" s="33"/>
      <c r="AB17" s="110"/>
      <c r="AG17" s="33"/>
      <c r="AI17" s="33"/>
      <c r="AJ17" s="110"/>
      <c r="AK17" s="33"/>
      <c r="AM17" s="33"/>
      <c r="AN17" s="110"/>
    </row>
    <row r="18" spans="9:40" x14ac:dyDescent="0.25">
      <c r="I18" s="121" t="s">
        <v>745</v>
      </c>
      <c r="J18" s="118">
        <v>717</v>
      </c>
      <c r="K18" s="33">
        <v>44722</v>
      </c>
      <c r="L18" s="110"/>
      <c r="P18" s="110"/>
      <c r="T18" s="110"/>
      <c r="U18" s="33"/>
      <c r="W18" s="33"/>
      <c r="X18" s="110"/>
      <c r="Y18" s="33"/>
      <c r="AA18" s="33"/>
      <c r="AB18" s="110"/>
      <c r="AG18" s="33"/>
      <c r="AI18" s="33"/>
      <c r="AJ18" s="110"/>
      <c r="AK18" s="33"/>
      <c r="AM18" s="33"/>
      <c r="AN18" s="110"/>
    </row>
    <row r="19" spans="9:40" x14ac:dyDescent="0.25">
      <c r="I19" s="121" t="s">
        <v>806</v>
      </c>
      <c r="J19" s="118">
        <v>70000</v>
      </c>
      <c r="K19" s="33">
        <v>44769</v>
      </c>
      <c r="L19" s="110"/>
      <c r="P19" s="110"/>
      <c r="T19" s="110"/>
      <c r="U19" s="33"/>
      <c r="W19" s="33"/>
      <c r="X19" s="110"/>
      <c r="Y19" s="33"/>
      <c r="AA19" s="33"/>
      <c r="AB19" s="110"/>
      <c r="AG19" s="33"/>
      <c r="AI19" s="33"/>
      <c r="AJ19" s="110"/>
      <c r="AK19" s="33"/>
      <c r="AM19" s="33"/>
      <c r="AN19" s="110"/>
    </row>
    <row r="20" spans="9:40" x14ac:dyDescent="0.25">
      <c r="I20" s="121" t="s">
        <v>807</v>
      </c>
      <c r="J20" s="118">
        <v>15000</v>
      </c>
      <c r="K20" s="33">
        <v>44769</v>
      </c>
      <c r="L20" s="110"/>
      <c r="P20" s="110"/>
      <c r="T20" s="110"/>
      <c r="U20" s="33"/>
      <c r="W20" s="33"/>
      <c r="X20" s="110"/>
      <c r="Y20" s="33"/>
      <c r="AA20" s="33"/>
      <c r="AB20" s="110"/>
      <c r="AG20" s="33"/>
      <c r="AI20" s="33"/>
      <c r="AJ20" s="110"/>
      <c r="AK20" s="33"/>
      <c r="AM20" s="33"/>
      <c r="AN20" s="110"/>
    </row>
    <row r="21" spans="9:40" x14ac:dyDescent="0.25">
      <c r="I21" s="121" t="s">
        <v>808</v>
      </c>
      <c r="J21" s="118">
        <v>30000</v>
      </c>
      <c r="K21" s="33">
        <v>44769</v>
      </c>
      <c r="L21" s="110"/>
      <c r="P21" s="110"/>
      <c r="T21" s="110"/>
      <c r="U21" s="33"/>
      <c r="W21" s="33"/>
      <c r="X21" s="110"/>
      <c r="Y21" s="33"/>
      <c r="AA21" s="33"/>
      <c r="AB21" s="110"/>
      <c r="AG21" s="33"/>
      <c r="AI21" s="33"/>
      <c r="AJ21" s="110"/>
      <c r="AK21" s="33"/>
      <c r="AM21" s="33"/>
      <c r="AN21" s="110"/>
    </row>
    <row r="22" spans="9:40" x14ac:dyDescent="0.25">
      <c r="I22" s="121" t="s">
        <v>809</v>
      </c>
      <c r="J22" s="118">
        <v>25000</v>
      </c>
      <c r="K22" s="33">
        <v>44769</v>
      </c>
      <c r="L22" s="110"/>
      <c r="P22" s="110"/>
      <c r="T22" s="110"/>
      <c r="U22" s="33"/>
      <c r="W22" s="33"/>
      <c r="X22" s="110"/>
      <c r="Y22" s="33"/>
      <c r="AA22" s="33"/>
      <c r="AB22" s="110"/>
      <c r="AG22" s="33"/>
      <c r="AI22" s="33"/>
      <c r="AJ22" s="110"/>
      <c r="AK22" s="33"/>
      <c r="AM22" s="33"/>
      <c r="AN22" s="110"/>
    </row>
    <row r="23" spans="9:40" x14ac:dyDescent="0.25">
      <c r="I23" s="121" t="s">
        <v>810</v>
      </c>
      <c r="J23" s="118">
        <v>868</v>
      </c>
      <c r="K23" s="33">
        <v>44769</v>
      </c>
      <c r="L23" s="110"/>
      <c r="P23" s="110"/>
      <c r="T23" s="110"/>
      <c r="U23" s="33"/>
      <c r="W23" s="33"/>
      <c r="X23" s="110"/>
      <c r="Y23" s="33"/>
      <c r="AA23" s="33"/>
      <c r="AB23" s="110"/>
      <c r="AG23" s="33"/>
      <c r="AI23" s="33"/>
      <c r="AJ23" s="110"/>
      <c r="AK23" s="33"/>
      <c r="AM23" s="33"/>
      <c r="AN23" s="110"/>
    </row>
    <row r="24" spans="9:40" x14ac:dyDescent="0.25">
      <c r="I24" s="121" t="s">
        <v>979</v>
      </c>
      <c r="J24" s="118">
        <v>60000</v>
      </c>
      <c r="K24" s="33">
        <v>44769</v>
      </c>
      <c r="L24" s="110"/>
      <c r="P24" s="110"/>
      <c r="T24" s="110"/>
      <c r="U24" s="33"/>
      <c r="W24" s="33"/>
      <c r="X24" s="110"/>
      <c r="Y24" s="33"/>
      <c r="AA24" s="33"/>
      <c r="AB24" s="110"/>
      <c r="AG24" s="33"/>
      <c r="AI24" s="33"/>
      <c r="AJ24" s="110"/>
      <c r="AK24" s="33"/>
      <c r="AM24" s="33"/>
      <c r="AN24" s="110"/>
    </row>
    <row r="25" spans="9:40" x14ac:dyDescent="0.25">
      <c r="I25" s="38" t="s">
        <v>974</v>
      </c>
      <c r="J25" s="177">
        <v>617</v>
      </c>
      <c r="K25" s="33">
        <v>44799</v>
      </c>
      <c r="L25" s="110"/>
      <c r="P25" s="110"/>
      <c r="T25" s="110"/>
      <c r="U25" s="33"/>
      <c r="W25" s="33"/>
      <c r="X25" s="110"/>
      <c r="Y25" s="33"/>
      <c r="AA25" s="33"/>
      <c r="AB25" s="110"/>
      <c r="AG25" s="33"/>
      <c r="AI25" s="33"/>
      <c r="AJ25" s="110"/>
      <c r="AK25" s="33"/>
      <c r="AM25" s="33"/>
      <c r="AN25" s="110"/>
    </row>
    <row r="26" spans="9:40" x14ac:dyDescent="0.25">
      <c r="I26" s="38" t="s">
        <v>975</v>
      </c>
      <c r="J26" s="177">
        <v>50000</v>
      </c>
      <c r="K26" s="33">
        <v>44799</v>
      </c>
      <c r="L26" s="110"/>
      <c r="P26" s="110"/>
      <c r="T26" s="110"/>
      <c r="U26" s="33"/>
      <c r="W26" s="33"/>
      <c r="X26" s="110"/>
      <c r="Y26" s="33"/>
      <c r="AA26" s="33"/>
      <c r="AB26" s="110"/>
      <c r="AG26" s="33"/>
      <c r="AI26" s="33"/>
      <c r="AJ26" s="110"/>
      <c r="AK26" s="33"/>
      <c r="AM26" s="33"/>
      <c r="AN26" s="110"/>
    </row>
    <row r="27" spans="9:40" x14ac:dyDescent="0.25">
      <c r="I27" s="38" t="s">
        <v>1177</v>
      </c>
      <c r="J27" s="177">
        <v>638</v>
      </c>
      <c r="K27" s="33">
        <v>44813</v>
      </c>
      <c r="L27" s="110"/>
      <c r="P27" s="110"/>
      <c r="T27" s="110"/>
      <c r="U27" s="33"/>
      <c r="W27" s="33"/>
      <c r="X27" s="110"/>
      <c r="Y27" s="33"/>
      <c r="AA27" s="33"/>
      <c r="AB27" s="110"/>
      <c r="AG27" s="33"/>
      <c r="AI27" s="33"/>
      <c r="AJ27" s="110"/>
      <c r="AK27" s="33"/>
      <c r="AM27" s="33"/>
      <c r="AN27" s="110"/>
    </row>
    <row r="28" spans="9:40" x14ac:dyDescent="0.25">
      <c r="I28" s="38" t="s">
        <v>1174</v>
      </c>
      <c r="J28" s="177">
        <v>30000</v>
      </c>
      <c r="K28" s="33">
        <v>44813</v>
      </c>
      <c r="L28" s="110"/>
      <c r="P28" s="110"/>
      <c r="T28" s="110"/>
      <c r="U28" s="33"/>
      <c r="W28" s="33"/>
      <c r="X28" s="110"/>
      <c r="Y28" s="33"/>
      <c r="AA28" s="33"/>
      <c r="AB28" s="110"/>
      <c r="AG28" s="33"/>
      <c r="AI28" s="33"/>
      <c r="AJ28" s="110"/>
      <c r="AK28" s="33"/>
      <c r="AM28" s="33"/>
      <c r="AN28" s="110"/>
    </row>
    <row r="29" spans="9:40" x14ac:dyDescent="0.25">
      <c r="I29" s="38" t="s">
        <v>1176</v>
      </c>
      <c r="J29" s="177">
        <v>30000</v>
      </c>
      <c r="K29" s="33">
        <v>44813</v>
      </c>
      <c r="L29" s="110"/>
      <c r="P29" s="110"/>
      <c r="T29" s="110"/>
      <c r="U29" s="33"/>
      <c r="W29" s="33"/>
      <c r="X29" s="110"/>
      <c r="Y29" s="33"/>
      <c r="AA29" s="33"/>
      <c r="AB29" s="110"/>
      <c r="AG29" s="33"/>
      <c r="AI29" s="33"/>
      <c r="AJ29" s="110"/>
      <c r="AK29" s="33"/>
      <c r="AM29" s="33"/>
      <c r="AN29" s="110"/>
    </row>
    <row r="30" spans="9:40" x14ac:dyDescent="0.25">
      <c r="I30" s="76" t="s">
        <v>1400</v>
      </c>
      <c r="J30" s="34">
        <v>453.6</v>
      </c>
      <c r="K30" s="33">
        <v>44853</v>
      </c>
      <c r="L30" s="110"/>
      <c r="P30" s="110"/>
      <c r="T30" s="110"/>
      <c r="U30" s="33"/>
      <c r="W30" s="33"/>
      <c r="X30" s="110"/>
      <c r="Y30" s="33"/>
      <c r="AA30" s="33"/>
      <c r="AB30" s="110"/>
      <c r="AG30" s="33"/>
      <c r="AI30" s="33"/>
      <c r="AJ30" s="110"/>
      <c r="AK30" s="33"/>
      <c r="AM30" s="33"/>
      <c r="AN30" s="110"/>
    </row>
    <row r="31" spans="9:40" x14ac:dyDescent="0.25">
      <c r="I31" s="38" t="s">
        <v>1178</v>
      </c>
      <c r="J31" s="34">
        <v>200000</v>
      </c>
      <c r="K31" s="33">
        <v>44866</v>
      </c>
      <c r="L31" s="110"/>
      <c r="P31" s="110"/>
      <c r="T31" s="110"/>
      <c r="U31" s="33"/>
      <c r="W31" s="33"/>
      <c r="X31" s="110"/>
      <c r="Y31" s="33"/>
      <c r="AA31" s="33"/>
      <c r="AB31" s="110"/>
      <c r="AG31" s="33"/>
      <c r="AI31" s="33"/>
      <c r="AJ31" s="110"/>
      <c r="AK31" s="33"/>
      <c r="AM31" s="33"/>
      <c r="AN31" s="110"/>
    </row>
    <row r="32" spans="9:40" x14ac:dyDescent="0.25">
      <c r="I32" s="38" t="s">
        <v>1401</v>
      </c>
      <c r="J32" s="34">
        <v>549.15</v>
      </c>
      <c r="K32" s="33">
        <v>44886</v>
      </c>
      <c r="L32" s="110"/>
      <c r="P32" s="110"/>
      <c r="T32" s="110"/>
      <c r="U32" s="33"/>
      <c r="W32" s="33"/>
      <c r="X32" s="110"/>
      <c r="Y32" s="33"/>
      <c r="AA32" s="33"/>
      <c r="AB32" s="110"/>
      <c r="AG32" s="33"/>
      <c r="AI32" s="33"/>
      <c r="AJ32" s="110"/>
      <c r="AK32" s="33"/>
      <c r="AM32" s="33"/>
      <c r="AN32" s="110"/>
    </row>
    <row r="33" spans="2:51" x14ac:dyDescent="0.25">
      <c r="I33" s="38" t="s">
        <v>1503</v>
      </c>
      <c r="J33" s="177">
        <v>100000</v>
      </c>
      <c r="K33" s="33">
        <v>44886</v>
      </c>
      <c r="L33" s="110"/>
      <c r="P33" s="110"/>
      <c r="T33" s="110"/>
      <c r="U33" s="33"/>
      <c r="W33" s="33"/>
      <c r="X33" s="110"/>
      <c r="Y33" s="33"/>
      <c r="AA33" s="33"/>
      <c r="AB33" s="110"/>
      <c r="AG33" s="33"/>
      <c r="AI33" s="33"/>
      <c r="AJ33" s="110"/>
      <c r="AK33" s="33"/>
      <c r="AM33" s="33"/>
      <c r="AN33" s="110"/>
    </row>
    <row r="34" spans="2:51" x14ac:dyDescent="0.25">
      <c r="I34" s="38" t="s">
        <v>1505</v>
      </c>
      <c r="J34" s="177">
        <v>784.35</v>
      </c>
      <c r="K34" s="33">
        <v>44904</v>
      </c>
      <c r="L34" s="110"/>
      <c r="P34" s="110"/>
      <c r="T34" s="110"/>
      <c r="U34" s="33"/>
      <c r="W34" s="33"/>
      <c r="X34" s="110"/>
      <c r="Y34" s="33"/>
      <c r="AA34" s="33"/>
      <c r="AB34" s="110"/>
      <c r="AG34" s="33"/>
      <c r="AI34" s="33"/>
      <c r="AJ34" s="110"/>
      <c r="AK34" s="33"/>
      <c r="AM34" s="33"/>
      <c r="AN34" s="110"/>
    </row>
    <row r="35" spans="2:51" x14ac:dyDescent="0.25">
      <c r="I35" s="38" t="s">
        <v>1608</v>
      </c>
      <c r="J35" s="177">
        <v>1000</v>
      </c>
      <c r="K35" s="33">
        <v>44923</v>
      </c>
      <c r="L35" s="110"/>
      <c r="P35" s="110"/>
      <c r="T35" s="110"/>
      <c r="U35" s="33"/>
      <c r="W35" s="33"/>
      <c r="X35" s="110"/>
      <c r="Y35" s="33"/>
      <c r="AA35" s="33"/>
      <c r="AB35" s="110"/>
      <c r="AG35" s="33"/>
      <c r="AI35" s="33"/>
      <c r="AJ35" s="110"/>
      <c r="AK35" s="33"/>
      <c r="AM35" s="33"/>
      <c r="AN35" s="110"/>
    </row>
    <row r="36" spans="2:51" x14ac:dyDescent="0.25">
      <c r="I36" s="38"/>
      <c r="J36" s="53"/>
      <c r="L36" s="110"/>
      <c r="P36" s="110"/>
      <c r="T36" s="110"/>
      <c r="U36" s="33"/>
      <c r="W36" s="33"/>
      <c r="X36" s="110"/>
      <c r="Y36" s="33"/>
      <c r="AA36" s="33"/>
      <c r="AB36" s="110"/>
      <c r="AG36" s="33"/>
      <c r="AI36" s="33"/>
      <c r="AJ36" s="110"/>
      <c r="AK36" s="33"/>
      <c r="AM36" s="33"/>
      <c r="AN36" s="110"/>
    </row>
    <row r="37" spans="2:51" x14ac:dyDescent="0.25">
      <c r="I37" s="38"/>
      <c r="J37" s="53"/>
      <c r="L37" s="110"/>
      <c r="P37" s="110"/>
      <c r="T37" s="110"/>
      <c r="U37" s="33"/>
      <c r="W37" s="33"/>
      <c r="X37" s="110"/>
      <c r="Y37" s="33"/>
      <c r="AA37" s="33"/>
      <c r="AB37" s="110"/>
      <c r="AG37" s="33"/>
      <c r="AI37" s="33"/>
      <c r="AJ37" s="110"/>
      <c r="AK37" s="33"/>
      <c r="AM37" s="33"/>
      <c r="AN37" s="110"/>
    </row>
    <row r="38" spans="2:51" x14ac:dyDescent="0.25">
      <c r="I38" s="38"/>
      <c r="J38" s="53"/>
      <c r="L38" s="110"/>
      <c r="P38" s="110"/>
      <c r="T38" s="110"/>
      <c r="U38" s="33"/>
      <c r="W38" s="33"/>
      <c r="X38" s="110"/>
      <c r="Y38" s="33"/>
      <c r="AA38" s="33"/>
      <c r="AB38" s="110"/>
      <c r="AG38" s="33"/>
      <c r="AI38" s="33"/>
      <c r="AJ38" s="110"/>
      <c r="AK38" s="33"/>
      <c r="AM38" s="33"/>
      <c r="AN38" s="110"/>
    </row>
    <row r="39" spans="2:51" x14ac:dyDescent="0.25">
      <c r="I39" s="38"/>
      <c r="J39" s="53"/>
      <c r="L39" s="110"/>
      <c r="P39" s="110"/>
      <c r="T39" s="110"/>
      <c r="U39" s="33"/>
      <c r="W39" s="33"/>
      <c r="X39" s="110"/>
      <c r="Y39" s="33"/>
      <c r="AA39" s="33"/>
      <c r="AB39" s="110"/>
      <c r="AG39" s="33"/>
      <c r="AI39" s="33"/>
      <c r="AJ39" s="110"/>
      <c r="AK39" s="33"/>
      <c r="AM39" s="33"/>
      <c r="AN39" s="110"/>
    </row>
    <row r="40" spans="2:51" x14ac:dyDescent="0.25">
      <c r="I40" s="38"/>
      <c r="J40" s="53"/>
      <c r="L40" s="110"/>
      <c r="P40" s="110"/>
      <c r="T40" s="110"/>
      <c r="U40" s="33"/>
      <c r="W40" s="33"/>
      <c r="X40" s="110"/>
      <c r="Y40" s="33"/>
      <c r="AA40" s="33"/>
      <c r="AB40" s="110"/>
      <c r="AG40" s="33"/>
      <c r="AI40" s="33"/>
      <c r="AJ40" s="110"/>
      <c r="AK40" s="33"/>
      <c r="AM40" s="33"/>
      <c r="AN40" s="110"/>
    </row>
    <row r="41" spans="2:51" x14ac:dyDescent="0.25">
      <c r="I41" s="38"/>
      <c r="J41" s="53"/>
      <c r="L41" s="110"/>
      <c r="P41" s="110"/>
      <c r="T41" s="110"/>
      <c r="U41" s="33"/>
      <c r="W41" s="33"/>
      <c r="X41" s="110"/>
      <c r="Y41" s="33"/>
      <c r="AA41" s="33"/>
      <c r="AB41" s="110"/>
      <c r="AG41" s="33"/>
      <c r="AI41" s="33"/>
      <c r="AJ41" s="110"/>
      <c r="AK41" s="33"/>
      <c r="AM41" s="33"/>
      <c r="AN41" s="110"/>
    </row>
    <row r="42" spans="2:51" x14ac:dyDescent="0.25">
      <c r="I42" s="103"/>
      <c r="J42" s="104"/>
      <c r="L42" s="110"/>
      <c r="P42" s="110"/>
      <c r="T42" s="110"/>
      <c r="U42" s="33"/>
      <c r="W42" s="33"/>
      <c r="X42" s="110"/>
      <c r="Y42" s="33"/>
      <c r="AA42" s="33"/>
      <c r="AB42" s="110"/>
      <c r="AG42" s="33"/>
      <c r="AI42" s="33"/>
      <c r="AJ42" s="110"/>
      <c r="AK42" s="33"/>
      <c r="AM42" s="33"/>
      <c r="AN42" s="110"/>
    </row>
    <row r="43" spans="2:51" x14ac:dyDescent="0.25">
      <c r="I43" s="103"/>
      <c r="J43" s="104"/>
      <c r="L43" s="110"/>
      <c r="P43" s="110"/>
      <c r="T43" s="110"/>
      <c r="U43" s="33"/>
      <c r="W43" s="33"/>
      <c r="X43" s="110"/>
      <c r="Y43" s="33"/>
      <c r="AA43" s="33"/>
      <c r="AB43" s="110"/>
      <c r="AG43" s="33"/>
      <c r="AI43" s="33"/>
      <c r="AJ43" s="110"/>
      <c r="AK43" s="33"/>
      <c r="AM43" s="33"/>
      <c r="AN43" s="110"/>
    </row>
    <row r="44" spans="2:51" s="73" customFormat="1" x14ac:dyDescent="0.25">
      <c r="B44" s="72">
        <f>SUM(B2:B43)</f>
        <v>68875</v>
      </c>
      <c r="D44" s="109"/>
      <c r="F44" s="71">
        <f>SUM(F2:F43)</f>
        <v>18000</v>
      </c>
      <c r="H44" s="109"/>
      <c r="I44" s="76"/>
      <c r="J44" s="73">
        <f>SUM(J2:J43)</f>
        <v>1476572.1</v>
      </c>
      <c r="K44" s="33"/>
      <c r="L44" s="109"/>
      <c r="N44" s="72">
        <f>SUM(N2:N43)</f>
        <v>80000</v>
      </c>
      <c r="P44" s="109"/>
      <c r="R44" s="72">
        <f>SUM(R2:R43)</f>
        <v>21123.7</v>
      </c>
      <c r="T44" s="109"/>
      <c r="V44" s="71">
        <f>SUM(V2:V43)</f>
        <v>32.99</v>
      </c>
      <c r="X44" s="109"/>
      <c r="Z44" s="78">
        <f>SUM(Z2:Z43)</f>
        <v>0</v>
      </c>
      <c r="AB44" s="109"/>
      <c r="AC44" s="77" t="s">
        <v>48</v>
      </c>
      <c r="AD44" s="75">
        <f>SUM(AD2:AD43)</f>
        <v>1016.99</v>
      </c>
      <c r="AF44" s="109"/>
      <c r="AG44" s="33"/>
      <c r="AH44" s="73">
        <f>SUM(AH2:AH43)</f>
        <v>0</v>
      </c>
      <c r="AI44" s="33"/>
      <c r="AJ44" s="109"/>
      <c r="AK44" s="33"/>
      <c r="AL44" s="73">
        <f>SUM(AL2:AL43)</f>
        <v>41179.440000000002</v>
      </c>
      <c r="AM44" s="33"/>
      <c r="AN44" s="109"/>
      <c r="AP44" s="72">
        <f>SUM(AP2:AP43)</f>
        <v>0</v>
      </c>
      <c r="AR44" s="109"/>
      <c r="AT44" s="75">
        <f>SUM(AT2:AT43)</f>
        <v>602.27</v>
      </c>
      <c r="AV44" s="109"/>
      <c r="AW44" s="52"/>
      <c r="AX44" s="74">
        <f>SUM(AX2:AX43)</f>
        <v>0</v>
      </c>
      <c r="AY44" s="52"/>
    </row>
    <row r="45" spans="2:51" x14ac:dyDescent="0.25">
      <c r="L45" s="110"/>
      <c r="P45" s="110"/>
      <c r="T45" s="110"/>
      <c r="U45" s="33"/>
      <c r="W45" s="33"/>
      <c r="X45" s="110"/>
      <c r="Y45" s="33"/>
      <c r="AA45" s="33"/>
      <c r="AB45" s="110"/>
      <c r="AG45" s="73"/>
      <c r="AI45" s="73"/>
      <c r="AJ45" s="110"/>
      <c r="AK45" s="73"/>
      <c r="AM45" s="73"/>
      <c r="AN45" s="110"/>
    </row>
    <row r="46" spans="2:51" x14ac:dyDescent="0.25">
      <c r="L46" s="110"/>
      <c r="P46" s="110"/>
      <c r="T46" s="110"/>
      <c r="U46" s="33"/>
      <c r="W46" s="33"/>
      <c r="X46" s="110"/>
      <c r="Y46" s="33"/>
      <c r="AA46" s="33"/>
      <c r="AB46" s="110"/>
      <c r="AG46" s="33"/>
      <c r="AI46" s="33"/>
      <c r="AJ46" s="110"/>
      <c r="AK46" s="33"/>
      <c r="AM46" s="33"/>
      <c r="AN46" s="110"/>
    </row>
    <row r="47" spans="2:51" x14ac:dyDescent="0.25">
      <c r="I47" s="52"/>
      <c r="J47" s="52"/>
      <c r="L47" s="110"/>
      <c r="P47" s="110"/>
      <c r="T47" s="110"/>
      <c r="U47" s="33"/>
      <c r="W47" s="33"/>
      <c r="X47" s="110"/>
      <c r="Y47" s="33"/>
      <c r="AA47" s="33"/>
      <c r="AB47" s="110"/>
      <c r="AG47" s="33"/>
      <c r="AI47" s="33"/>
      <c r="AJ47" s="110"/>
      <c r="AK47" s="33"/>
      <c r="AM47" s="33"/>
      <c r="AN47" s="110"/>
    </row>
    <row r="48" spans="2:51" x14ac:dyDescent="0.25">
      <c r="I48" s="52"/>
      <c r="J48" s="52"/>
      <c r="AG48" s="33"/>
      <c r="AI48" s="33"/>
      <c r="AK48" s="33"/>
      <c r="AM48" s="33"/>
    </row>
    <row r="49" spans="9:9" x14ac:dyDescent="0.25">
      <c r="I49" s="52"/>
    </row>
  </sheetData>
  <sortState ref="I2:K12">
    <sortCondition ref="K2:K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R20" sqref="R20"/>
    </sheetView>
  </sheetViews>
  <sheetFormatPr defaultColWidth="9.140625" defaultRowHeight="15" x14ac:dyDescent="0.25"/>
  <cols>
    <col min="1" max="1" width="41.85546875" style="52" customWidth="1"/>
    <col min="2" max="2" width="15" style="46" bestFit="1" customWidth="1"/>
    <col min="3" max="3" width="12.140625" style="53" bestFit="1" customWidth="1"/>
    <col min="4" max="4" width="18.140625" style="53" customWidth="1"/>
    <col min="5" max="5" width="14.85546875" style="53" customWidth="1"/>
    <col min="6" max="6" width="5.42578125" style="53" bestFit="1" customWidth="1"/>
    <col min="7" max="7" width="15.140625" style="54" bestFit="1" customWidth="1"/>
    <col min="8" max="8" width="9.140625" style="38" bestFit="1" customWidth="1"/>
    <col min="9" max="9" width="17.28515625" style="38" bestFit="1" customWidth="1"/>
    <col min="10" max="10" width="14.85546875" style="38" customWidth="1"/>
    <col min="11" max="11" width="5.28515625" style="38" customWidth="1"/>
    <col min="12" max="12" width="15.140625" style="54" customWidth="1"/>
    <col min="13" max="13" width="9.140625" style="38" bestFit="1" customWidth="1"/>
    <col min="14" max="14" width="17.28515625" style="38" bestFit="1" customWidth="1"/>
    <col min="15" max="15" width="14.85546875" style="38" customWidth="1"/>
    <col min="16" max="16" width="5.28515625" style="38" customWidth="1"/>
    <col min="17" max="17" width="13.5703125" style="53" bestFit="1" customWidth="1"/>
    <col min="18" max="18" width="15.140625" style="57" bestFit="1" customWidth="1"/>
    <col min="19" max="16384" width="9.140625" style="38"/>
  </cols>
  <sheetData>
    <row r="1" spans="1:19" x14ac:dyDescent="0.25">
      <c r="A1" s="1" t="s">
        <v>13</v>
      </c>
      <c r="B1" s="39" t="s">
        <v>34</v>
      </c>
      <c r="C1" s="40" t="s">
        <v>37</v>
      </c>
      <c r="D1" s="41" t="s">
        <v>38</v>
      </c>
      <c r="E1" s="42" t="s">
        <v>39</v>
      </c>
      <c r="F1" s="43"/>
      <c r="G1" s="44" t="s">
        <v>36</v>
      </c>
      <c r="H1" s="40" t="s">
        <v>37</v>
      </c>
      <c r="I1" s="41" t="s">
        <v>38</v>
      </c>
      <c r="J1" s="42" t="s">
        <v>39</v>
      </c>
      <c r="K1" s="42"/>
      <c r="L1" s="44" t="s">
        <v>117</v>
      </c>
      <c r="M1" s="40" t="s">
        <v>37</v>
      </c>
      <c r="N1" s="41" t="s">
        <v>38</v>
      </c>
      <c r="O1" s="42" t="s">
        <v>39</v>
      </c>
      <c r="P1" s="42"/>
      <c r="Q1" s="57" t="s">
        <v>35</v>
      </c>
      <c r="R1" s="57" t="s">
        <v>43</v>
      </c>
    </row>
    <row r="2" spans="1:19" x14ac:dyDescent="0.25">
      <c r="A2" s="45" t="s">
        <v>19</v>
      </c>
      <c r="B2" s="46">
        <v>27351</v>
      </c>
      <c r="C2" s="102">
        <v>496087</v>
      </c>
      <c r="D2" s="20">
        <v>27351</v>
      </c>
      <c r="E2" s="5">
        <v>44575</v>
      </c>
      <c r="F2" s="47"/>
      <c r="G2" s="46">
        <v>6586</v>
      </c>
      <c r="H2" s="120">
        <v>496087</v>
      </c>
      <c r="I2" s="20">
        <v>6586</v>
      </c>
      <c r="J2" s="5">
        <v>44575</v>
      </c>
      <c r="K2" s="5"/>
      <c r="L2" s="46">
        <v>2080</v>
      </c>
      <c r="M2" s="102">
        <v>496087</v>
      </c>
      <c r="N2" s="20">
        <v>2080</v>
      </c>
      <c r="O2" s="5">
        <v>44575</v>
      </c>
      <c r="P2" s="5"/>
      <c r="Q2" s="46">
        <f>B2+G2+L2</f>
        <v>36017</v>
      </c>
      <c r="R2" s="153">
        <f>SUM(D2,N2,I2)</f>
        <v>36017</v>
      </c>
    </row>
    <row r="3" spans="1:19" x14ac:dyDescent="0.25">
      <c r="A3" s="3" t="s">
        <v>20</v>
      </c>
      <c r="B3" s="46">
        <v>135338</v>
      </c>
      <c r="C3" s="50" t="s">
        <v>63</v>
      </c>
      <c r="D3" s="46">
        <f>D47</f>
        <v>135338</v>
      </c>
      <c r="E3" s="50" t="s">
        <v>63</v>
      </c>
      <c r="F3" s="47"/>
      <c r="G3" s="46">
        <v>6586</v>
      </c>
      <c r="H3" s="120">
        <v>496088</v>
      </c>
      <c r="I3" s="20">
        <v>6586</v>
      </c>
      <c r="J3" s="5">
        <v>44575</v>
      </c>
      <c r="K3" s="5"/>
      <c r="L3" s="46">
        <v>9994</v>
      </c>
      <c r="M3" s="102">
        <v>496088</v>
      </c>
      <c r="N3" s="20">
        <v>9994</v>
      </c>
      <c r="O3" s="5">
        <v>44575</v>
      </c>
      <c r="P3" s="5"/>
      <c r="Q3" s="46">
        <f t="shared" ref="Q3:Q17" si="0">B3+G3+L3</f>
        <v>151918</v>
      </c>
      <c r="R3" s="153">
        <f t="shared" ref="R3:R17" si="1">SUM(D3,N3,I3)</f>
        <v>151918</v>
      </c>
    </row>
    <row r="4" spans="1:19" x14ac:dyDescent="0.25">
      <c r="A4" s="45" t="s">
        <v>21</v>
      </c>
      <c r="B4" s="46">
        <v>122310</v>
      </c>
      <c r="C4" s="102">
        <v>496089</v>
      </c>
      <c r="D4" s="20">
        <v>122310</v>
      </c>
      <c r="E4" s="5">
        <v>44575</v>
      </c>
      <c r="F4" s="47"/>
      <c r="G4" s="46">
        <v>6586</v>
      </c>
      <c r="H4" s="120">
        <v>496089</v>
      </c>
      <c r="I4" s="20">
        <v>6586</v>
      </c>
      <c r="J4" s="5">
        <v>44575</v>
      </c>
      <c r="K4" s="5"/>
      <c r="L4" s="46">
        <v>9145</v>
      </c>
      <c r="M4" s="102">
        <v>496089</v>
      </c>
      <c r="N4" s="20">
        <v>9145</v>
      </c>
      <c r="O4" s="5">
        <v>44575</v>
      </c>
      <c r="P4" s="5"/>
      <c r="Q4" s="46">
        <f t="shared" si="0"/>
        <v>138041</v>
      </c>
      <c r="R4" s="153">
        <f t="shared" si="1"/>
        <v>138041</v>
      </c>
    </row>
    <row r="5" spans="1:19" x14ac:dyDescent="0.25">
      <c r="A5" s="3" t="s">
        <v>22</v>
      </c>
      <c r="B5" s="46">
        <v>29927</v>
      </c>
      <c r="C5" s="102">
        <v>496090</v>
      </c>
      <c r="D5" s="20">
        <v>29927</v>
      </c>
      <c r="E5" s="5">
        <v>44575</v>
      </c>
      <c r="F5" s="47"/>
      <c r="G5" s="46">
        <v>6586</v>
      </c>
      <c r="H5" s="120">
        <v>496090</v>
      </c>
      <c r="I5" s="20">
        <v>6586</v>
      </c>
      <c r="J5" s="5">
        <v>44575</v>
      </c>
      <c r="K5" s="5"/>
      <c r="L5" s="46">
        <v>2258</v>
      </c>
      <c r="M5" s="102">
        <v>496090</v>
      </c>
      <c r="N5" s="20">
        <v>2258</v>
      </c>
      <c r="O5" s="5">
        <v>44575</v>
      </c>
      <c r="P5" s="5"/>
      <c r="Q5" s="46">
        <f t="shared" si="0"/>
        <v>38771</v>
      </c>
      <c r="R5" s="153">
        <f t="shared" si="1"/>
        <v>38771</v>
      </c>
    </row>
    <row r="6" spans="1:19" x14ac:dyDescent="0.25">
      <c r="A6" s="3" t="s">
        <v>23</v>
      </c>
      <c r="B6" s="46">
        <v>51954</v>
      </c>
      <c r="C6" s="102">
        <v>496091</v>
      </c>
      <c r="D6" s="20">
        <v>51954</v>
      </c>
      <c r="E6" s="5">
        <v>44575</v>
      </c>
      <c r="F6" s="47"/>
      <c r="G6" s="46">
        <v>6586</v>
      </c>
      <c r="H6" s="120">
        <v>496091</v>
      </c>
      <c r="I6" s="20">
        <v>6586</v>
      </c>
      <c r="J6" s="5">
        <v>44575</v>
      </c>
      <c r="K6" s="5"/>
      <c r="L6" s="46">
        <v>3919</v>
      </c>
      <c r="M6" s="102">
        <v>496091</v>
      </c>
      <c r="N6" s="20">
        <v>3919</v>
      </c>
      <c r="O6" s="5">
        <v>44575</v>
      </c>
      <c r="P6" s="5"/>
      <c r="Q6" s="46">
        <f t="shared" si="0"/>
        <v>62459</v>
      </c>
      <c r="R6" s="153">
        <f t="shared" si="1"/>
        <v>62459</v>
      </c>
    </row>
    <row r="7" spans="1:19" x14ac:dyDescent="0.25">
      <c r="A7" s="3" t="s">
        <v>24</v>
      </c>
      <c r="B7" s="46">
        <v>19297</v>
      </c>
      <c r="C7" s="102">
        <v>496092</v>
      </c>
      <c r="D7" s="20">
        <v>19297</v>
      </c>
      <c r="E7" s="5">
        <v>44575</v>
      </c>
      <c r="F7" s="47"/>
      <c r="G7" s="46">
        <v>6586</v>
      </c>
      <c r="H7" s="120">
        <v>496092</v>
      </c>
      <c r="I7" s="20">
        <v>6586</v>
      </c>
      <c r="J7" s="5">
        <v>44575</v>
      </c>
      <c r="K7" s="5"/>
      <c r="L7" s="46">
        <v>1469</v>
      </c>
      <c r="M7" s="102">
        <v>496092</v>
      </c>
      <c r="N7" s="20">
        <v>1469</v>
      </c>
      <c r="O7" s="5">
        <v>44575</v>
      </c>
      <c r="P7" s="5"/>
      <c r="Q7" s="46">
        <f t="shared" si="0"/>
        <v>27352</v>
      </c>
      <c r="R7" s="153">
        <f t="shared" si="1"/>
        <v>27352</v>
      </c>
    </row>
    <row r="8" spans="1:19" x14ac:dyDescent="0.25">
      <c r="A8" s="3" t="s">
        <v>25</v>
      </c>
      <c r="B8" s="46">
        <v>147215</v>
      </c>
      <c r="C8" s="102">
        <v>496093</v>
      </c>
      <c r="D8" s="20">
        <v>147215</v>
      </c>
      <c r="E8" s="5">
        <v>44575</v>
      </c>
      <c r="F8" s="47"/>
      <c r="G8" s="46">
        <v>6586</v>
      </c>
      <c r="H8" s="120">
        <v>496093</v>
      </c>
      <c r="I8" s="20">
        <v>6586</v>
      </c>
      <c r="J8" s="5">
        <v>44575</v>
      </c>
      <c r="K8" s="5"/>
      <c r="L8" s="46">
        <v>11084</v>
      </c>
      <c r="M8" s="102">
        <v>496093</v>
      </c>
      <c r="N8" s="20">
        <v>11084</v>
      </c>
      <c r="O8" s="5">
        <v>44575</v>
      </c>
      <c r="P8" s="5"/>
      <c r="Q8" s="46">
        <f t="shared" si="0"/>
        <v>164885</v>
      </c>
      <c r="R8" s="153">
        <f t="shared" si="1"/>
        <v>164885</v>
      </c>
    </row>
    <row r="9" spans="1:19" x14ac:dyDescent="0.25">
      <c r="A9" s="45" t="s">
        <v>41</v>
      </c>
      <c r="B9" s="46">
        <v>95878</v>
      </c>
      <c r="C9" s="102">
        <v>496094</v>
      </c>
      <c r="D9" s="20">
        <v>95878</v>
      </c>
      <c r="E9" s="5">
        <v>44575</v>
      </c>
      <c r="F9" s="47"/>
      <c r="G9" s="46">
        <v>6586</v>
      </c>
      <c r="H9" s="120">
        <v>496094</v>
      </c>
      <c r="I9" s="20">
        <v>6586</v>
      </c>
      <c r="J9" s="5">
        <v>44575</v>
      </c>
      <c r="K9" s="5"/>
      <c r="L9" s="46">
        <v>7169</v>
      </c>
      <c r="M9" s="102">
        <v>496094</v>
      </c>
      <c r="N9" s="20">
        <v>7169</v>
      </c>
      <c r="O9" s="5">
        <v>44575</v>
      </c>
      <c r="P9" s="5"/>
      <c r="Q9" s="46">
        <f t="shared" si="0"/>
        <v>109633</v>
      </c>
      <c r="R9" s="153">
        <f t="shared" si="1"/>
        <v>109633</v>
      </c>
    </row>
    <row r="10" spans="1:19" ht="30" x14ac:dyDescent="0.25">
      <c r="A10" s="3" t="s">
        <v>26</v>
      </c>
      <c r="B10" s="46">
        <v>93912</v>
      </c>
      <c r="C10" s="102">
        <v>496095</v>
      </c>
      <c r="D10" s="20">
        <v>93912</v>
      </c>
      <c r="E10" s="5">
        <v>44575</v>
      </c>
      <c r="F10" s="47"/>
      <c r="G10" s="46">
        <v>6586</v>
      </c>
      <c r="H10" s="120">
        <v>496095</v>
      </c>
      <c r="I10" s="20">
        <v>6586</v>
      </c>
      <c r="J10" s="5">
        <v>44575</v>
      </c>
      <c r="K10" s="5"/>
      <c r="L10" s="46">
        <v>7043</v>
      </c>
      <c r="M10" s="102">
        <v>496095</v>
      </c>
      <c r="N10" s="20">
        <v>7043</v>
      </c>
      <c r="O10" s="5">
        <v>44575</v>
      </c>
      <c r="P10" s="5"/>
      <c r="Q10" s="46">
        <f t="shared" si="0"/>
        <v>107541</v>
      </c>
      <c r="R10" s="153">
        <f t="shared" si="1"/>
        <v>107541</v>
      </c>
    </row>
    <row r="11" spans="1:19" x14ac:dyDescent="0.25">
      <c r="A11" s="3" t="s">
        <v>27</v>
      </c>
      <c r="B11" s="46">
        <v>42323</v>
      </c>
      <c r="C11" s="102">
        <v>496096</v>
      </c>
      <c r="D11" s="20">
        <v>42323</v>
      </c>
      <c r="E11" s="5">
        <v>44575</v>
      </c>
      <c r="F11" s="47"/>
      <c r="G11" s="46">
        <v>6586</v>
      </c>
      <c r="H11" s="120">
        <v>496096</v>
      </c>
      <c r="I11" s="20">
        <v>6586</v>
      </c>
      <c r="J11" s="5">
        <v>44575</v>
      </c>
      <c r="K11" s="5"/>
      <c r="L11" s="46">
        <v>3177</v>
      </c>
      <c r="M11" s="102">
        <v>496096</v>
      </c>
      <c r="N11" s="20">
        <v>3177</v>
      </c>
      <c r="O11" s="5">
        <v>44575</v>
      </c>
      <c r="P11" s="5"/>
      <c r="Q11" s="46">
        <f t="shared" si="0"/>
        <v>52086</v>
      </c>
      <c r="R11" s="153">
        <f t="shared" si="1"/>
        <v>52086</v>
      </c>
      <c r="S11" s="51"/>
    </row>
    <row r="12" spans="1:19" x14ac:dyDescent="0.25">
      <c r="A12" s="3" t="s">
        <v>28</v>
      </c>
      <c r="B12" s="46">
        <v>54469</v>
      </c>
      <c r="C12" s="102">
        <v>496097</v>
      </c>
      <c r="D12" s="20">
        <v>54469</v>
      </c>
      <c r="E12" s="5">
        <v>44575</v>
      </c>
      <c r="F12" s="47"/>
      <c r="G12" s="46">
        <v>6586</v>
      </c>
      <c r="H12" s="120">
        <v>496097</v>
      </c>
      <c r="I12" s="20">
        <v>6586</v>
      </c>
      <c r="J12" s="5">
        <v>44575</v>
      </c>
      <c r="K12" s="5"/>
      <c r="L12" s="46">
        <v>4081</v>
      </c>
      <c r="M12" s="102">
        <v>496097</v>
      </c>
      <c r="N12" s="20">
        <v>4081</v>
      </c>
      <c r="O12" s="5">
        <v>44575</v>
      </c>
      <c r="P12" s="5"/>
      <c r="Q12" s="46">
        <f t="shared" si="0"/>
        <v>65136</v>
      </c>
      <c r="R12" s="153">
        <f t="shared" si="1"/>
        <v>65136</v>
      </c>
    </row>
    <row r="13" spans="1:19" x14ac:dyDescent="0.25">
      <c r="A13" s="3" t="s">
        <v>29</v>
      </c>
      <c r="B13" s="46">
        <v>288431</v>
      </c>
      <c r="C13" s="102">
        <v>496098</v>
      </c>
      <c r="D13" s="20">
        <v>288431</v>
      </c>
      <c r="E13" s="5">
        <v>44575</v>
      </c>
      <c r="F13" s="47"/>
      <c r="G13" s="46">
        <v>6586</v>
      </c>
      <c r="H13" s="120">
        <v>496098</v>
      </c>
      <c r="I13" s="20">
        <v>6586</v>
      </c>
      <c r="J13" s="5">
        <v>44575</v>
      </c>
      <c r="K13" s="5"/>
      <c r="L13" s="46">
        <v>21086</v>
      </c>
      <c r="M13" s="102">
        <v>496098</v>
      </c>
      <c r="N13" s="20">
        <v>21086</v>
      </c>
      <c r="O13" s="5">
        <v>44575</v>
      </c>
      <c r="P13" s="5"/>
      <c r="Q13" s="46">
        <f t="shared" si="0"/>
        <v>316103</v>
      </c>
      <c r="R13" s="153">
        <f t="shared" si="1"/>
        <v>316103</v>
      </c>
    </row>
    <row r="14" spans="1:19" x14ac:dyDescent="0.25">
      <c r="A14" s="3" t="s">
        <v>30</v>
      </c>
      <c r="B14" s="46">
        <v>27062</v>
      </c>
      <c r="C14" s="102">
        <v>496099</v>
      </c>
      <c r="D14" s="20">
        <v>27062</v>
      </c>
      <c r="E14" s="5">
        <v>44575</v>
      </c>
      <c r="F14" s="47"/>
      <c r="G14" s="46">
        <v>6586</v>
      </c>
      <c r="H14" s="120">
        <v>496099</v>
      </c>
      <c r="I14" s="20">
        <v>6586</v>
      </c>
      <c r="J14" s="5">
        <v>44575</v>
      </c>
      <c r="K14" s="5"/>
      <c r="L14" s="46">
        <v>2048</v>
      </c>
      <c r="M14" s="102">
        <v>496099</v>
      </c>
      <c r="N14" s="20">
        <v>2048</v>
      </c>
      <c r="O14" s="5">
        <v>44575</v>
      </c>
      <c r="P14" s="5"/>
      <c r="Q14" s="46">
        <f t="shared" si="0"/>
        <v>35696</v>
      </c>
      <c r="R14" s="153">
        <f t="shared" si="1"/>
        <v>35696</v>
      </c>
    </row>
    <row r="15" spans="1:19" x14ac:dyDescent="0.25">
      <c r="A15" s="3" t="s">
        <v>31</v>
      </c>
      <c r="B15" s="46">
        <v>64859</v>
      </c>
      <c r="C15" s="102">
        <v>496100</v>
      </c>
      <c r="D15" s="20">
        <v>64859</v>
      </c>
      <c r="E15" s="5">
        <v>44575</v>
      </c>
      <c r="F15" s="47"/>
      <c r="G15" s="46">
        <v>6586</v>
      </c>
      <c r="H15" s="120">
        <v>496100</v>
      </c>
      <c r="I15" s="20">
        <v>6586</v>
      </c>
      <c r="J15" s="5">
        <v>44575</v>
      </c>
      <c r="K15" s="5"/>
      <c r="L15" s="46">
        <v>4887</v>
      </c>
      <c r="M15" s="102">
        <v>496100</v>
      </c>
      <c r="N15" s="20">
        <v>4887</v>
      </c>
      <c r="O15" s="5">
        <v>44575</v>
      </c>
      <c r="P15" s="5"/>
      <c r="Q15" s="46">
        <f t="shared" si="0"/>
        <v>76332</v>
      </c>
      <c r="R15" s="153">
        <f t="shared" si="1"/>
        <v>76332</v>
      </c>
    </row>
    <row r="16" spans="1:19" x14ac:dyDescent="0.25">
      <c r="A16" s="3" t="s">
        <v>32</v>
      </c>
      <c r="B16" s="46">
        <v>79133</v>
      </c>
      <c r="C16" s="102">
        <v>496101</v>
      </c>
      <c r="D16" s="20">
        <v>79133</v>
      </c>
      <c r="E16" s="5">
        <v>44575</v>
      </c>
      <c r="F16" s="47"/>
      <c r="G16" s="46">
        <v>6586</v>
      </c>
      <c r="H16" s="120">
        <v>496101</v>
      </c>
      <c r="I16" s="20">
        <v>6586</v>
      </c>
      <c r="J16" s="5">
        <v>44575</v>
      </c>
      <c r="K16" s="5"/>
      <c r="L16" s="46">
        <v>5910</v>
      </c>
      <c r="M16" s="102">
        <v>496101</v>
      </c>
      <c r="N16" s="20">
        <v>5910</v>
      </c>
      <c r="O16" s="5">
        <v>44575</v>
      </c>
      <c r="P16" s="5"/>
      <c r="Q16" s="46">
        <f t="shared" si="0"/>
        <v>91629</v>
      </c>
      <c r="R16" s="153">
        <f t="shared" si="1"/>
        <v>91629</v>
      </c>
    </row>
    <row r="17" spans="1:18" ht="30" x14ac:dyDescent="0.25">
      <c r="A17" s="4" t="s">
        <v>33</v>
      </c>
      <c r="B17" s="46">
        <v>61485</v>
      </c>
      <c r="C17" s="102">
        <v>496102</v>
      </c>
      <c r="D17" s="20">
        <v>61485</v>
      </c>
      <c r="E17" s="5">
        <v>44575</v>
      </c>
      <c r="F17" s="47"/>
      <c r="G17" s="46">
        <v>6586</v>
      </c>
      <c r="H17" s="120">
        <v>496102</v>
      </c>
      <c r="I17" s="20">
        <v>6586</v>
      </c>
      <c r="J17" s="5">
        <v>44575</v>
      </c>
      <c r="K17" s="5"/>
      <c r="L17" s="46">
        <v>4651</v>
      </c>
      <c r="M17" s="102">
        <v>496102</v>
      </c>
      <c r="N17" s="20">
        <v>4651</v>
      </c>
      <c r="O17" s="5">
        <v>44575</v>
      </c>
      <c r="P17" s="5"/>
      <c r="Q17" s="46">
        <f t="shared" si="0"/>
        <v>72722</v>
      </c>
      <c r="R17" s="153">
        <f t="shared" si="1"/>
        <v>72722</v>
      </c>
    </row>
    <row r="18" spans="1:18" x14ac:dyDescent="0.25">
      <c r="B18" s="46">
        <f>SUM(B2:B17)</f>
        <v>1340944</v>
      </c>
      <c r="D18" s="46">
        <f>SUM(D2:D17)</f>
        <v>1340944</v>
      </c>
      <c r="G18" s="54">
        <f>SUM(G2:G17)</f>
        <v>105376</v>
      </c>
      <c r="H18" s="48"/>
      <c r="I18" s="46">
        <f>SUM(I2:I17)</f>
        <v>105376</v>
      </c>
      <c r="J18" s="48"/>
      <c r="K18" s="48"/>
      <c r="L18" s="54">
        <f>SUM(L2:L17)</f>
        <v>100001</v>
      </c>
      <c r="M18" s="48"/>
      <c r="N18" s="46">
        <f>SUM(N2:N17)</f>
        <v>100001</v>
      </c>
      <c r="O18" s="48"/>
      <c r="P18" s="48"/>
      <c r="Q18" s="46">
        <f>B18+G18+L18</f>
        <v>1546321</v>
      </c>
      <c r="R18" s="57">
        <f>SUM(R2:R17)</f>
        <v>1546321</v>
      </c>
    </row>
    <row r="21" spans="1:18" x14ac:dyDescent="0.25">
      <c r="A21" s="36" t="s">
        <v>42</v>
      </c>
      <c r="C21" s="40" t="s">
        <v>37</v>
      </c>
      <c r="D21" s="41" t="s">
        <v>38</v>
      </c>
      <c r="E21" s="42" t="s">
        <v>39</v>
      </c>
      <c r="F21" s="43"/>
    </row>
    <row r="22" spans="1:18" x14ac:dyDescent="0.25">
      <c r="A22" s="30" t="s">
        <v>84</v>
      </c>
      <c r="B22" s="46">
        <v>1021</v>
      </c>
      <c r="C22" s="102">
        <v>496103</v>
      </c>
      <c r="D22" s="20">
        <v>1021</v>
      </c>
      <c r="E22" s="5">
        <v>44575</v>
      </c>
      <c r="F22" s="47"/>
    </row>
    <row r="23" spans="1:18" x14ac:dyDescent="0.25">
      <c r="A23" s="30" t="s">
        <v>85</v>
      </c>
      <c r="B23" s="46">
        <v>406</v>
      </c>
      <c r="C23" s="102">
        <v>496104</v>
      </c>
      <c r="D23" s="20">
        <v>406</v>
      </c>
      <c r="E23" s="5">
        <v>44575</v>
      </c>
      <c r="F23" s="47"/>
    </row>
    <row r="24" spans="1:18" x14ac:dyDescent="0.25">
      <c r="A24" s="30" t="s">
        <v>86</v>
      </c>
      <c r="B24" s="46">
        <v>7339</v>
      </c>
      <c r="C24" s="102">
        <v>496105</v>
      </c>
      <c r="D24" s="20">
        <v>7339</v>
      </c>
      <c r="E24" s="5">
        <v>44575</v>
      </c>
      <c r="F24" s="47"/>
      <c r="I24" s="35"/>
      <c r="J24" s="35"/>
      <c r="K24" s="35"/>
      <c r="N24" s="35"/>
      <c r="O24" s="35"/>
      <c r="P24" s="35"/>
    </row>
    <row r="25" spans="1:18" x14ac:dyDescent="0.25">
      <c r="A25" s="30" t="s">
        <v>87</v>
      </c>
      <c r="B25" s="46">
        <v>301</v>
      </c>
      <c r="C25" s="102">
        <v>496106</v>
      </c>
      <c r="D25" s="20">
        <v>301</v>
      </c>
      <c r="E25" s="5">
        <v>44575</v>
      </c>
      <c r="F25" s="47"/>
      <c r="I25" s="35"/>
      <c r="J25" s="35"/>
      <c r="K25" s="35"/>
      <c r="N25" s="35"/>
      <c r="O25" s="35"/>
      <c r="P25" s="35"/>
    </row>
    <row r="26" spans="1:18" x14ac:dyDescent="0.25">
      <c r="A26" s="30" t="s">
        <v>88</v>
      </c>
      <c r="B26" s="46">
        <v>3270</v>
      </c>
      <c r="C26" s="102">
        <v>496107</v>
      </c>
      <c r="D26" s="20">
        <v>3270</v>
      </c>
      <c r="E26" s="5">
        <v>44575</v>
      </c>
      <c r="F26" s="47"/>
      <c r="I26" s="35"/>
      <c r="J26" s="35"/>
      <c r="K26" s="35"/>
      <c r="N26" s="35"/>
      <c r="O26" s="35"/>
      <c r="P26" s="35"/>
    </row>
    <row r="27" spans="1:18" x14ac:dyDescent="0.25">
      <c r="A27" s="30" t="s">
        <v>89</v>
      </c>
      <c r="B27" s="46">
        <v>3648</v>
      </c>
      <c r="C27" s="102">
        <v>496108</v>
      </c>
      <c r="D27" s="20">
        <v>3648</v>
      </c>
      <c r="E27" s="5">
        <v>44575</v>
      </c>
      <c r="F27" s="47"/>
      <c r="I27" s="55"/>
      <c r="J27" s="55"/>
      <c r="K27" s="55"/>
      <c r="N27" s="55"/>
      <c r="O27" s="55"/>
      <c r="P27" s="55"/>
    </row>
    <row r="28" spans="1:18" x14ac:dyDescent="0.25">
      <c r="A28" s="30" t="s">
        <v>90</v>
      </c>
      <c r="B28" s="46">
        <v>970</v>
      </c>
      <c r="C28" s="102">
        <v>496109</v>
      </c>
      <c r="D28" s="20">
        <v>970</v>
      </c>
      <c r="E28" s="5">
        <v>44575</v>
      </c>
      <c r="F28" s="47"/>
    </row>
    <row r="29" spans="1:18" x14ac:dyDescent="0.25">
      <c r="A29" s="30" t="s">
        <v>91</v>
      </c>
      <c r="B29" s="46">
        <v>2796</v>
      </c>
      <c r="C29" s="102">
        <v>496110</v>
      </c>
      <c r="D29" s="20">
        <v>2796</v>
      </c>
      <c r="E29" s="5">
        <v>44575</v>
      </c>
      <c r="F29" s="47"/>
    </row>
    <row r="30" spans="1:18" x14ac:dyDescent="0.25">
      <c r="A30" s="30" t="s">
        <v>92</v>
      </c>
      <c r="B30" s="46">
        <v>2694</v>
      </c>
      <c r="C30" s="102">
        <v>496111</v>
      </c>
      <c r="D30" s="20">
        <v>2694</v>
      </c>
      <c r="E30" s="5">
        <v>44575</v>
      </c>
      <c r="F30" s="47"/>
    </row>
    <row r="31" spans="1:18" x14ac:dyDescent="0.25">
      <c r="A31" s="30" t="s">
        <v>93</v>
      </c>
      <c r="B31" s="46">
        <v>1982</v>
      </c>
      <c r="C31" s="102">
        <v>496112</v>
      </c>
      <c r="D31" s="20">
        <v>1982</v>
      </c>
      <c r="E31" s="5">
        <v>44575</v>
      </c>
      <c r="F31" s="47"/>
    </row>
    <row r="32" spans="1:18" x14ac:dyDescent="0.25">
      <c r="A32" s="30" t="s">
        <v>94</v>
      </c>
      <c r="B32" s="46">
        <v>779</v>
      </c>
      <c r="C32" s="102">
        <v>496113</v>
      </c>
      <c r="D32" s="20">
        <v>779</v>
      </c>
      <c r="E32" s="5">
        <v>44575</v>
      </c>
      <c r="F32" s="47"/>
    </row>
    <row r="33" spans="1:18" x14ac:dyDescent="0.25">
      <c r="A33" s="30" t="s">
        <v>95</v>
      </c>
      <c r="B33" s="46">
        <v>796</v>
      </c>
      <c r="C33" s="102">
        <v>496114</v>
      </c>
      <c r="D33" s="20">
        <v>796</v>
      </c>
      <c r="E33" s="5">
        <v>44575</v>
      </c>
      <c r="F33" s="47"/>
    </row>
    <row r="34" spans="1:18" x14ac:dyDescent="0.25">
      <c r="A34" s="30" t="s">
        <v>96</v>
      </c>
      <c r="B34" s="46">
        <v>1647</v>
      </c>
      <c r="C34" s="102">
        <v>496115</v>
      </c>
      <c r="D34" s="20">
        <v>1647</v>
      </c>
      <c r="E34" s="5">
        <v>44575</v>
      </c>
      <c r="F34" s="47"/>
    </row>
    <row r="35" spans="1:18" x14ac:dyDescent="0.25">
      <c r="A35" s="30" t="s">
        <v>97</v>
      </c>
      <c r="B35" s="46">
        <v>6494</v>
      </c>
      <c r="C35" s="102">
        <v>496116</v>
      </c>
      <c r="D35" s="20">
        <v>6494</v>
      </c>
      <c r="E35" s="5">
        <v>44575</v>
      </c>
      <c r="F35" s="47"/>
    </row>
    <row r="36" spans="1:18" x14ac:dyDescent="0.25">
      <c r="A36" s="30" t="s">
        <v>98</v>
      </c>
      <c r="B36" s="46">
        <v>3916</v>
      </c>
      <c r="C36" s="102">
        <v>496117</v>
      </c>
      <c r="D36" s="20">
        <v>3916</v>
      </c>
      <c r="E36" s="5">
        <v>44575</v>
      </c>
      <c r="F36" s="47"/>
    </row>
    <row r="37" spans="1:18" x14ac:dyDescent="0.25">
      <c r="A37" s="30" t="s">
        <v>99</v>
      </c>
      <c r="B37" s="46">
        <v>4339</v>
      </c>
      <c r="C37" s="102">
        <v>496118</v>
      </c>
      <c r="D37" s="20">
        <v>4339</v>
      </c>
      <c r="E37" s="5">
        <v>44575</v>
      </c>
      <c r="F37" s="47"/>
    </row>
    <row r="38" spans="1:18" x14ac:dyDescent="0.25">
      <c r="A38" s="30" t="s">
        <v>100</v>
      </c>
      <c r="B38" s="46">
        <v>6769</v>
      </c>
      <c r="C38" s="102">
        <v>496119</v>
      </c>
      <c r="D38" s="20">
        <v>6769</v>
      </c>
      <c r="E38" s="5">
        <v>44575</v>
      </c>
      <c r="F38" s="47"/>
    </row>
    <row r="39" spans="1:18" x14ac:dyDescent="0.25">
      <c r="A39" s="30" t="s">
        <v>101</v>
      </c>
      <c r="B39" s="46">
        <v>4563</v>
      </c>
      <c r="C39" s="102">
        <v>496120</v>
      </c>
      <c r="D39" s="20">
        <v>4563</v>
      </c>
      <c r="E39" s="5">
        <v>44575</v>
      </c>
      <c r="F39" s="47"/>
    </row>
    <row r="40" spans="1:18" x14ac:dyDescent="0.25">
      <c r="A40" s="30" t="s">
        <v>102</v>
      </c>
      <c r="B40" s="46">
        <v>4139</v>
      </c>
      <c r="C40" s="102">
        <v>496121</v>
      </c>
      <c r="D40" s="20">
        <v>4139</v>
      </c>
      <c r="E40" s="5">
        <v>44575</v>
      </c>
      <c r="F40" s="47"/>
    </row>
    <row r="41" spans="1:18" x14ac:dyDescent="0.25">
      <c r="A41" s="30" t="s">
        <v>103</v>
      </c>
      <c r="B41" s="46">
        <v>4283</v>
      </c>
      <c r="C41" s="102">
        <v>496122</v>
      </c>
      <c r="D41" s="20">
        <v>4283</v>
      </c>
      <c r="E41" s="5">
        <v>44575</v>
      </c>
      <c r="F41" s="47"/>
    </row>
    <row r="42" spans="1:18" x14ac:dyDescent="0.25">
      <c r="A42" s="30" t="s">
        <v>104</v>
      </c>
      <c r="B42" s="46">
        <v>561</v>
      </c>
      <c r="C42" s="102">
        <v>496123</v>
      </c>
      <c r="D42" s="20">
        <v>561</v>
      </c>
      <c r="E42" s="5">
        <v>44575</v>
      </c>
      <c r="F42" s="47"/>
    </row>
    <row r="43" spans="1:18" x14ac:dyDescent="0.25">
      <c r="A43" s="30" t="s">
        <v>105</v>
      </c>
      <c r="B43" s="46">
        <v>1596</v>
      </c>
      <c r="C43" s="102">
        <v>496124</v>
      </c>
      <c r="D43" s="20">
        <v>1596</v>
      </c>
      <c r="E43" s="5">
        <v>44575</v>
      </c>
      <c r="F43" s="47"/>
    </row>
    <row r="44" spans="1:18" x14ac:dyDescent="0.25">
      <c r="A44" s="30" t="s">
        <v>106</v>
      </c>
      <c r="B44" s="46">
        <v>5048</v>
      </c>
      <c r="C44" s="102">
        <v>496125</v>
      </c>
      <c r="D44" s="20">
        <v>5048</v>
      </c>
      <c r="E44" s="5">
        <v>44575</v>
      </c>
      <c r="F44" s="47"/>
    </row>
    <row r="45" spans="1:18" x14ac:dyDescent="0.25">
      <c r="A45" s="30" t="s">
        <v>107</v>
      </c>
      <c r="B45" s="46">
        <v>14198</v>
      </c>
      <c r="C45" s="102">
        <v>496126</v>
      </c>
      <c r="D45" s="20">
        <v>14198</v>
      </c>
      <c r="E45" s="5">
        <v>44575</v>
      </c>
      <c r="F45" s="47"/>
    </row>
    <row r="46" spans="1:18" x14ac:dyDescent="0.25">
      <c r="A46" s="30" t="s">
        <v>20</v>
      </c>
      <c r="B46" s="46">
        <v>51783</v>
      </c>
      <c r="C46" s="102">
        <v>496088</v>
      </c>
      <c r="D46" s="20">
        <v>51783</v>
      </c>
      <c r="E46" s="5">
        <v>44575</v>
      </c>
      <c r="F46" s="47"/>
    </row>
    <row r="47" spans="1:18" s="37" customFormat="1" x14ac:dyDescent="0.25">
      <c r="A47" s="36" t="s">
        <v>35</v>
      </c>
      <c r="B47" s="56">
        <f t="shared" ref="B47" si="2">SUM(B22:B46)</f>
        <v>135338</v>
      </c>
      <c r="C47" s="56"/>
      <c r="D47" s="56">
        <f>SUM(D22:D46)</f>
        <v>135338</v>
      </c>
      <c r="E47" s="57"/>
      <c r="F47" s="57"/>
      <c r="G47" s="49"/>
      <c r="L47" s="49"/>
      <c r="Q47" s="57"/>
      <c r="R47" s="57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B1" zoomScale="90" zoomScaleNormal="90" workbookViewId="0">
      <selection activeCell="F3" sqref="F3:I3"/>
    </sheetView>
  </sheetViews>
  <sheetFormatPr defaultColWidth="8.85546875" defaultRowHeight="15" x14ac:dyDescent="0.25"/>
  <cols>
    <col min="1" max="1" width="39.42578125" style="52" customWidth="1"/>
    <col min="2" max="2" width="12" style="72" bestFit="1" customWidth="1"/>
    <col min="3" max="3" width="9.42578125" style="52" bestFit="1" customWidth="1"/>
    <col min="4" max="4" width="11.7109375" style="52" bestFit="1" customWidth="1"/>
    <col min="5" max="5" width="2.85546875" style="108" customWidth="1"/>
    <col min="6" max="6" width="34.7109375" style="52" customWidth="1"/>
    <col min="7" max="7" width="13.140625" style="75" bestFit="1" customWidth="1"/>
    <col min="8" max="8" width="8.85546875" style="52"/>
    <col min="9" max="9" width="10.42578125" style="52" bestFit="1" customWidth="1"/>
    <col min="10" max="10" width="2.85546875" style="108" customWidth="1"/>
    <col min="11" max="11" width="38.42578125" style="52" customWidth="1"/>
    <col min="12" max="12" width="13.140625" style="75" bestFit="1" customWidth="1"/>
    <col min="13" max="13" width="9.42578125" style="52" bestFit="1" customWidth="1"/>
    <col min="14" max="14" width="11.7109375" style="52" bestFit="1" customWidth="1"/>
    <col min="15" max="15" width="2.85546875" style="108" customWidth="1"/>
    <col min="16" max="16" width="38.42578125" style="52" customWidth="1"/>
    <col min="17" max="17" width="13.140625" style="52" bestFit="1" customWidth="1"/>
    <col min="18" max="18" width="9.42578125" style="52" bestFit="1" customWidth="1"/>
    <col min="19" max="19" width="11.7109375" style="52" bestFit="1" customWidth="1"/>
    <col min="20" max="16384" width="8.85546875" style="52"/>
  </cols>
  <sheetData>
    <row r="1" spans="1:19" x14ac:dyDescent="0.25">
      <c r="A1" s="66" t="s">
        <v>79</v>
      </c>
      <c r="B1" s="66" t="s">
        <v>52</v>
      </c>
      <c r="C1" s="79" t="s">
        <v>60</v>
      </c>
      <c r="D1" s="36" t="s">
        <v>61</v>
      </c>
      <c r="F1" s="66" t="s">
        <v>62</v>
      </c>
      <c r="G1" s="66" t="s">
        <v>52</v>
      </c>
      <c r="H1" s="79" t="s">
        <v>60</v>
      </c>
      <c r="I1" s="36" t="s">
        <v>61</v>
      </c>
      <c r="K1" s="66" t="s">
        <v>122</v>
      </c>
      <c r="L1" s="61" t="s">
        <v>52</v>
      </c>
      <c r="M1" s="79" t="s">
        <v>60</v>
      </c>
      <c r="N1" s="36" t="s">
        <v>61</v>
      </c>
      <c r="P1" s="66" t="s">
        <v>83</v>
      </c>
      <c r="Q1" s="66" t="s">
        <v>52</v>
      </c>
      <c r="R1" s="79" t="s">
        <v>60</v>
      </c>
      <c r="S1" s="36" t="s">
        <v>61</v>
      </c>
    </row>
    <row r="2" spans="1:19" ht="48.75" x14ac:dyDescent="0.25">
      <c r="A2" s="140" t="s">
        <v>250</v>
      </c>
      <c r="B2" s="152">
        <v>4.62</v>
      </c>
      <c r="C2" s="142" t="s">
        <v>285</v>
      </c>
      <c r="D2" s="143">
        <v>44487</v>
      </c>
      <c r="F2" s="174" t="s">
        <v>1269</v>
      </c>
      <c r="G2" s="116">
        <v>100000</v>
      </c>
      <c r="H2" s="52">
        <v>497628</v>
      </c>
      <c r="I2" s="33">
        <v>44832</v>
      </c>
      <c r="K2" s="113" t="s">
        <v>1393</v>
      </c>
      <c r="L2" s="182">
        <v>2566.56</v>
      </c>
      <c r="M2" s="80" t="s">
        <v>1396</v>
      </c>
      <c r="N2" s="33">
        <v>44861</v>
      </c>
      <c r="Q2" s="34"/>
      <c r="S2" s="33"/>
    </row>
    <row r="3" spans="1:19" ht="60" x14ac:dyDescent="0.25">
      <c r="A3" s="140" t="s">
        <v>251</v>
      </c>
      <c r="B3" s="152">
        <v>18.46</v>
      </c>
      <c r="C3" s="142" t="s">
        <v>286</v>
      </c>
      <c r="D3" s="143">
        <v>44490</v>
      </c>
      <c r="F3" s="52" t="s">
        <v>1610</v>
      </c>
      <c r="G3" s="116">
        <v>1000</v>
      </c>
      <c r="H3" s="52">
        <v>497931</v>
      </c>
      <c r="I3" s="33">
        <v>44902</v>
      </c>
      <c r="K3" s="113" t="s">
        <v>1394</v>
      </c>
      <c r="L3" s="182">
        <v>2566.56</v>
      </c>
      <c r="M3" s="80" t="s">
        <v>1397</v>
      </c>
      <c r="N3" s="33">
        <v>44861</v>
      </c>
      <c r="Q3" s="34"/>
      <c r="R3" s="80"/>
      <c r="S3" s="33"/>
    </row>
    <row r="4" spans="1:19" ht="45" x14ac:dyDescent="0.25">
      <c r="A4" s="140" t="s">
        <v>252</v>
      </c>
      <c r="B4" s="152">
        <v>48.82</v>
      </c>
      <c r="C4" s="142" t="s">
        <v>287</v>
      </c>
      <c r="D4" s="143">
        <v>44490</v>
      </c>
      <c r="K4" s="113" t="s">
        <v>1395</v>
      </c>
      <c r="L4" s="182">
        <v>2340</v>
      </c>
      <c r="M4" s="80" t="s">
        <v>1398</v>
      </c>
      <c r="N4" s="33">
        <v>44861</v>
      </c>
      <c r="Q4" s="34"/>
      <c r="R4" s="80"/>
      <c r="S4" s="33"/>
    </row>
    <row r="5" spans="1:19" ht="45" x14ac:dyDescent="0.25">
      <c r="A5" s="140" t="s">
        <v>253</v>
      </c>
      <c r="B5" s="152">
        <v>19.440000000000001</v>
      </c>
      <c r="C5" s="142" t="s">
        <v>288</v>
      </c>
      <c r="D5" s="143">
        <v>44490</v>
      </c>
      <c r="K5" s="52" t="s">
        <v>1611</v>
      </c>
      <c r="L5" s="116">
        <v>2246.64</v>
      </c>
      <c r="M5" s="80">
        <v>497967</v>
      </c>
      <c r="N5" s="33">
        <v>44908</v>
      </c>
      <c r="Q5" s="34"/>
      <c r="R5" s="80"/>
      <c r="S5" s="33"/>
    </row>
    <row r="6" spans="1:19" x14ac:dyDescent="0.25">
      <c r="A6" s="140" t="s">
        <v>254</v>
      </c>
      <c r="B6" s="152">
        <v>61.16</v>
      </c>
      <c r="C6" s="142" t="s">
        <v>289</v>
      </c>
      <c r="D6" s="143">
        <v>44490</v>
      </c>
      <c r="L6" s="116"/>
      <c r="M6" s="80"/>
      <c r="N6" s="33"/>
      <c r="Q6" s="34"/>
      <c r="R6" s="80"/>
      <c r="S6" s="33"/>
    </row>
    <row r="7" spans="1:19" x14ac:dyDescent="0.25">
      <c r="A7" s="140" t="s">
        <v>255</v>
      </c>
      <c r="B7" s="152">
        <v>61.32</v>
      </c>
      <c r="C7" s="142" t="s">
        <v>290</v>
      </c>
      <c r="D7" s="143">
        <v>44490</v>
      </c>
      <c r="L7" s="116"/>
      <c r="M7" s="80"/>
      <c r="N7" s="33"/>
      <c r="Q7" s="34"/>
      <c r="R7" s="80"/>
      <c r="S7" s="33"/>
    </row>
    <row r="8" spans="1:19" x14ac:dyDescent="0.25">
      <c r="A8" s="140" t="s">
        <v>256</v>
      </c>
      <c r="B8" s="152">
        <v>142.96</v>
      </c>
      <c r="C8" s="142" t="s">
        <v>291</v>
      </c>
      <c r="D8" s="143">
        <v>44490</v>
      </c>
      <c r="L8" s="116"/>
      <c r="N8" s="33"/>
    </row>
    <row r="9" spans="1:19" x14ac:dyDescent="0.25">
      <c r="A9" s="140" t="s">
        <v>257</v>
      </c>
      <c r="B9" s="152">
        <v>138.69</v>
      </c>
      <c r="C9" s="142" t="s">
        <v>292</v>
      </c>
      <c r="D9" s="143">
        <v>44491</v>
      </c>
      <c r="L9" s="116"/>
      <c r="N9" s="33"/>
    </row>
    <row r="10" spans="1:19" x14ac:dyDescent="0.25">
      <c r="A10" s="140" t="s">
        <v>258</v>
      </c>
      <c r="B10" s="152">
        <v>28.94</v>
      </c>
      <c r="C10" s="142" t="s">
        <v>293</v>
      </c>
      <c r="D10" s="143">
        <v>44491</v>
      </c>
      <c r="L10" s="116"/>
      <c r="N10" s="33"/>
    </row>
    <row r="11" spans="1:19" x14ac:dyDescent="0.25">
      <c r="A11" s="141" t="s">
        <v>259</v>
      </c>
      <c r="B11" s="152">
        <v>21.52</v>
      </c>
      <c r="C11" s="142" t="s">
        <v>294</v>
      </c>
      <c r="D11" s="143">
        <v>44511</v>
      </c>
      <c r="L11" s="116"/>
      <c r="N11" s="33"/>
    </row>
    <row r="12" spans="1:19" x14ac:dyDescent="0.25">
      <c r="A12" s="141" t="s">
        <v>260</v>
      </c>
      <c r="B12" s="152">
        <v>1896.21</v>
      </c>
      <c r="C12" s="142" t="s">
        <v>295</v>
      </c>
      <c r="D12" s="143">
        <v>44511</v>
      </c>
      <c r="L12" s="116"/>
      <c r="N12" s="33"/>
    </row>
    <row r="13" spans="1:19" x14ac:dyDescent="0.25">
      <c r="A13" s="141" t="s">
        <v>261</v>
      </c>
      <c r="B13" s="152">
        <v>9.61</v>
      </c>
      <c r="C13" s="142" t="s">
        <v>296</v>
      </c>
      <c r="D13" s="143">
        <v>44517</v>
      </c>
      <c r="L13" s="116"/>
      <c r="N13" s="33"/>
    </row>
    <row r="14" spans="1:19" x14ac:dyDescent="0.25">
      <c r="A14" s="141" t="s">
        <v>262</v>
      </c>
      <c r="B14" s="152">
        <v>62.21</v>
      </c>
      <c r="C14" s="142" t="s">
        <v>297</v>
      </c>
      <c r="D14" s="143">
        <v>44522</v>
      </c>
      <c r="L14" s="116"/>
      <c r="N14" s="33"/>
    </row>
    <row r="15" spans="1:19" x14ac:dyDescent="0.25">
      <c r="A15" s="141" t="s">
        <v>263</v>
      </c>
      <c r="B15" s="152">
        <v>20.22</v>
      </c>
      <c r="C15" s="142" t="s">
        <v>298</v>
      </c>
      <c r="D15" s="143">
        <v>44536</v>
      </c>
      <c r="L15" s="116"/>
      <c r="N15" s="33"/>
    </row>
    <row r="16" spans="1:19" x14ac:dyDescent="0.25">
      <c r="A16" s="141" t="s">
        <v>264</v>
      </c>
      <c r="B16" s="152">
        <v>20.57</v>
      </c>
      <c r="C16" s="142" t="s">
        <v>299</v>
      </c>
      <c r="D16" s="143">
        <v>44536</v>
      </c>
      <c r="L16" s="116"/>
      <c r="N16" s="33"/>
    </row>
    <row r="17" spans="1:19" x14ac:dyDescent="0.25">
      <c r="A17" s="141" t="s">
        <v>265</v>
      </c>
      <c r="B17" s="152">
        <v>14.11</v>
      </c>
      <c r="C17" s="142" t="s">
        <v>300</v>
      </c>
      <c r="D17" s="143">
        <v>44536</v>
      </c>
      <c r="L17" s="116"/>
      <c r="N17" s="33"/>
    </row>
    <row r="18" spans="1:19" x14ac:dyDescent="0.25">
      <c r="A18" s="141" t="s">
        <v>266</v>
      </c>
      <c r="B18" s="152">
        <v>48.61</v>
      </c>
      <c r="C18" s="142" t="s">
        <v>301</v>
      </c>
      <c r="D18" s="143">
        <v>44551</v>
      </c>
      <c r="L18" s="116"/>
      <c r="N18" s="33"/>
    </row>
    <row r="19" spans="1:19" x14ac:dyDescent="0.25">
      <c r="A19" s="141" t="s">
        <v>267</v>
      </c>
      <c r="B19" s="152">
        <v>12.39</v>
      </c>
      <c r="C19" s="142" t="s">
        <v>302</v>
      </c>
      <c r="D19" s="143">
        <v>44560</v>
      </c>
      <c r="L19" s="116"/>
      <c r="N19" s="33"/>
    </row>
    <row r="20" spans="1:19" x14ac:dyDescent="0.25">
      <c r="A20" s="141" t="s">
        <v>268</v>
      </c>
      <c r="B20" s="152">
        <v>11.58</v>
      </c>
      <c r="C20" s="142" t="s">
        <v>303</v>
      </c>
      <c r="D20" s="143">
        <v>44565</v>
      </c>
      <c r="L20" s="116"/>
      <c r="N20" s="33"/>
    </row>
    <row r="21" spans="1:19" x14ac:dyDescent="0.25">
      <c r="A21" s="141" t="s">
        <v>269</v>
      </c>
      <c r="B21" s="152">
        <v>51.08</v>
      </c>
      <c r="C21" s="142" t="s">
        <v>304</v>
      </c>
      <c r="D21" s="143">
        <v>44565</v>
      </c>
      <c r="L21" s="116"/>
      <c r="N21" s="33"/>
    </row>
    <row r="22" spans="1:19" x14ac:dyDescent="0.25">
      <c r="A22" s="141" t="s">
        <v>270</v>
      </c>
      <c r="B22" s="152">
        <v>35.17</v>
      </c>
      <c r="C22" s="142" t="s">
        <v>305</v>
      </c>
      <c r="D22" s="143">
        <v>44565</v>
      </c>
      <c r="L22" s="116"/>
      <c r="N22" s="33"/>
    </row>
    <row r="23" spans="1:19" x14ac:dyDescent="0.25">
      <c r="A23" s="141" t="s">
        <v>271</v>
      </c>
      <c r="B23" s="152">
        <v>20.5</v>
      </c>
      <c r="C23" s="142" t="s">
        <v>306</v>
      </c>
      <c r="D23" s="143">
        <v>44565</v>
      </c>
      <c r="L23" s="116"/>
      <c r="N23" s="33"/>
    </row>
    <row r="24" spans="1:19" x14ac:dyDescent="0.25">
      <c r="A24" s="141" t="s">
        <v>272</v>
      </c>
      <c r="B24" s="152">
        <v>72.86</v>
      </c>
      <c r="C24" s="142" t="s">
        <v>307</v>
      </c>
      <c r="D24" s="143">
        <v>44565</v>
      </c>
      <c r="L24" s="116"/>
      <c r="N24" s="33"/>
    </row>
    <row r="25" spans="1:19" x14ac:dyDescent="0.25">
      <c r="A25" s="151" t="s">
        <v>339</v>
      </c>
      <c r="B25" s="152">
        <v>222.73</v>
      </c>
      <c r="C25" s="149" t="s">
        <v>338</v>
      </c>
      <c r="D25" s="150">
        <v>44565</v>
      </c>
      <c r="L25" s="116"/>
      <c r="N25" s="33"/>
    </row>
    <row r="26" spans="1:19" x14ac:dyDescent="0.25">
      <c r="A26" s="141" t="s">
        <v>273</v>
      </c>
      <c r="B26" s="152">
        <v>32.700000000000003</v>
      </c>
      <c r="C26" s="142" t="s">
        <v>308</v>
      </c>
      <c r="D26" s="143">
        <v>44567</v>
      </c>
      <c r="L26" s="116"/>
      <c r="N26" s="33"/>
    </row>
    <row r="27" spans="1:19" x14ac:dyDescent="0.25">
      <c r="A27" s="141" t="s">
        <v>274</v>
      </c>
      <c r="B27" s="152">
        <v>332.03</v>
      </c>
      <c r="C27" s="142" t="s">
        <v>309</v>
      </c>
      <c r="D27" s="143">
        <v>44567</v>
      </c>
      <c r="L27" s="116"/>
      <c r="N27" s="33"/>
    </row>
    <row r="28" spans="1:19" x14ac:dyDescent="0.25">
      <c r="A28" s="141" t="s">
        <v>275</v>
      </c>
      <c r="B28" s="152">
        <v>31.26</v>
      </c>
      <c r="C28" s="142" t="s">
        <v>310</v>
      </c>
      <c r="D28" s="143">
        <v>44567</v>
      </c>
      <c r="L28" s="116"/>
      <c r="N28" s="33"/>
    </row>
    <row r="29" spans="1:19" x14ac:dyDescent="0.25">
      <c r="A29" s="141" t="s">
        <v>276</v>
      </c>
      <c r="B29" s="152">
        <v>81.02</v>
      </c>
      <c r="C29" s="142" t="s">
        <v>311</v>
      </c>
      <c r="D29" s="143">
        <v>44567</v>
      </c>
      <c r="L29" s="116"/>
      <c r="N29" s="33"/>
    </row>
    <row r="30" spans="1:19" x14ac:dyDescent="0.25">
      <c r="A30" s="141" t="s">
        <v>277</v>
      </c>
      <c r="B30" s="152">
        <v>591.44000000000005</v>
      </c>
      <c r="C30" s="142" t="s">
        <v>312</v>
      </c>
      <c r="D30" s="143">
        <v>44567</v>
      </c>
      <c r="L30" s="116"/>
      <c r="N30" s="33"/>
    </row>
    <row r="31" spans="1:19" x14ac:dyDescent="0.25">
      <c r="A31" s="141" t="s">
        <v>278</v>
      </c>
      <c r="B31" s="152">
        <v>163.43</v>
      </c>
      <c r="C31" s="142" t="s">
        <v>313</v>
      </c>
      <c r="D31" s="143">
        <v>44567</v>
      </c>
      <c r="Q31" s="34"/>
      <c r="S31" s="33"/>
    </row>
    <row r="32" spans="1:19" x14ac:dyDescent="0.25">
      <c r="A32" s="141" t="s">
        <v>279</v>
      </c>
      <c r="B32" s="152">
        <v>51.99</v>
      </c>
      <c r="C32" s="142" t="s">
        <v>314</v>
      </c>
      <c r="D32" s="143">
        <v>44567</v>
      </c>
    </row>
    <row r="33" spans="1:4" x14ac:dyDescent="0.25">
      <c r="A33" s="141" t="s">
        <v>280</v>
      </c>
      <c r="B33" s="152">
        <v>34.770000000000003</v>
      </c>
      <c r="C33" s="142" t="s">
        <v>315</v>
      </c>
      <c r="D33" s="143">
        <v>44567</v>
      </c>
    </row>
    <row r="34" spans="1:4" x14ac:dyDescent="0.25">
      <c r="A34" s="141" t="s">
        <v>281</v>
      </c>
      <c r="B34" s="152">
        <v>107.45</v>
      </c>
      <c r="C34" s="142" t="s">
        <v>316</v>
      </c>
      <c r="D34" s="143">
        <v>44567</v>
      </c>
    </row>
    <row r="35" spans="1:4" x14ac:dyDescent="0.25">
      <c r="A35" s="141" t="s">
        <v>282</v>
      </c>
      <c r="B35" s="152">
        <v>269.18</v>
      </c>
      <c r="C35" s="142" t="s">
        <v>317</v>
      </c>
      <c r="D35" s="143">
        <v>44567</v>
      </c>
    </row>
    <row r="36" spans="1:4" x14ac:dyDescent="0.25">
      <c r="A36" s="141" t="s">
        <v>283</v>
      </c>
      <c r="B36" s="152">
        <v>100.45</v>
      </c>
      <c r="C36" s="142" t="s">
        <v>318</v>
      </c>
      <c r="D36" s="143">
        <v>44567</v>
      </c>
    </row>
    <row r="37" spans="1:4" x14ac:dyDescent="0.25">
      <c r="A37" s="141" t="s">
        <v>284</v>
      </c>
      <c r="B37" s="152">
        <v>109.17</v>
      </c>
      <c r="C37" s="142" t="s">
        <v>319</v>
      </c>
      <c r="D37" s="143">
        <v>44567</v>
      </c>
    </row>
    <row r="38" spans="1:4" x14ac:dyDescent="0.25">
      <c r="A38" s="144" t="s">
        <v>320</v>
      </c>
      <c r="B38" s="152">
        <v>152.62</v>
      </c>
      <c r="C38" s="146" t="s">
        <v>322</v>
      </c>
      <c r="D38" s="145">
        <v>44575</v>
      </c>
    </row>
    <row r="39" spans="1:4" x14ac:dyDescent="0.25">
      <c r="A39" s="144" t="s">
        <v>321</v>
      </c>
      <c r="B39" s="152">
        <v>84.18</v>
      </c>
      <c r="C39" s="146" t="s">
        <v>323</v>
      </c>
      <c r="D39" s="145">
        <v>44575</v>
      </c>
    </row>
    <row r="40" spans="1:4" x14ac:dyDescent="0.25">
      <c r="A40" s="147" t="s">
        <v>324</v>
      </c>
      <c r="B40" s="152">
        <v>992.74</v>
      </c>
      <c r="C40" s="148" t="s">
        <v>331</v>
      </c>
      <c r="D40" s="150">
        <v>44592</v>
      </c>
    </row>
    <row r="41" spans="1:4" x14ac:dyDescent="0.25">
      <c r="A41" s="147" t="s">
        <v>325</v>
      </c>
      <c r="B41" s="152">
        <v>1604.81</v>
      </c>
      <c r="C41" s="148" t="s">
        <v>332</v>
      </c>
      <c r="D41" s="150">
        <v>44592</v>
      </c>
    </row>
    <row r="42" spans="1:4" x14ac:dyDescent="0.25">
      <c r="A42" s="147" t="s">
        <v>326</v>
      </c>
      <c r="B42" s="152">
        <v>2905.49</v>
      </c>
      <c r="C42" s="148" t="s">
        <v>333</v>
      </c>
      <c r="D42" s="150">
        <v>44592</v>
      </c>
    </row>
    <row r="43" spans="1:4" x14ac:dyDescent="0.25">
      <c r="A43" s="147" t="s">
        <v>327</v>
      </c>
      <c r="B43" s="152">
        <v>5882.91</v>
      </c>
      <c r="C43" s="148" t="s">
        <v>334</v>
      </c>
      <c r="D43" s="150">
        <v>44592</v>
      </c>
    </row>
    <row r="44" spans="1:4" x14ac:dyDescent="0.25">
      <c r="A44" s="147" t="s">
        <v>328</v>
      </c>
      <c r="B44" s="152">
        <v>2624.08</v>
      </c>
      <c r="C44" s="148" t="s">
        <v>335</v>
      </c>
      <c r="D44" s="150">
        <v>44592</v>
      </c>
    </row>
    <row r="45" spans="1:4" x14ac:dyDescent="0.25">
      <c r="A45" s="147" t="s">
        <v>329</v>
      </c>
      <c r="B45" s="152">
        <v>1134.29</v>
      </c>
      <c r="C45" s="148" t="s">
        <v>336</v>
      </c>
      <c r="D45" s="150">
        <v>44592</v>
      </c>
    </row>
    <row r="46" spans="1:4" x14ac:dyDescent="0.25">
      <c r="A46" s="147" t="s">
        <v>330</v>
      </c>
      <c r="B46" s="152">
        <v>793.91</v>
      </c>
      <c r="C46" s="148" t="s">
        <v>337</v>
      </c>
      <c r="D46" s="150">
        <v>44592</v>
      </c>
    </row>
    <row r="47" spans="1:4" x14ac:dyDescent="0.25">
      <c r="A47" s="113"/>
      <c r="B47" s="119"/>
      <c r="C47" s="115"/>
      <c r="D47" s="33"/>
    </row>
    <row r="48" spans="1:4" x14ac:dyDescent="0.25">
      <c r="A48" s="113"/>
      <c r="B48" s="119"/>
      <c r="C48" s="115"/>
      <c r="D48" s="33"/>
    </row>
    <row r="49" spans="2:17" x14ac:dyDescent="0.25">
      <c r="B49" s="34"/>
      <c r="C49" s="80"/>
      <c r="D49" s="33"/>
    </row>
    <row r="50" spans="2:17" x14ac:dyDescent="0.25">
      <c r="B50" s="34"/>
      <c r="C50" s="80"/>
      <c r="D50" s="33"/>
    </row>
    <row r="52" spans="2:17" x14ac:dyDescent="0.25">
      <c r="B52" s="72">
        <f>SUM(B2:B51)</f>
        <v>21123.7</v>
      </c>
      <c r="G52" s="75">
        <f>SUM(G2:G51)</f>
        <v>101000</v>
      </c>
      <c r="L52" s="75">
        <f>SUM(L2:L51)</f>
        <v>9719.76</v>
      </c>
      <c r="Q52" s="73">
        <f>SUM(Q2:Q51)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3" sqref="E13"/>
    </sheetView>
  </sheetViews>
  <sheetFormatPr defaultColWidth="8.7109375" defaultRowHeight="15" x14ac:dyDescent="0.25"/>
  <cols>
    <col min="1" max="1" width="26.85546875" style="38" bestFit="1" customWidth="1"/>
    <col min="2" max="2" width="11.5703125" style="38" bestFit="1" customWidth="1"/>
    <col min="3" max="3" width="10.85546875" style="38" bestFit="1" customWidth="1"/>
    <col min="4" max="4" width="14.5703125" style="38" bestFit="1" customWidth="1"/>
    <col min="5" max="5" width="29.85546875" style="38" bestFit="1" customWidth="1"/>
    <col min="6" max="6" width="11.85546875" style="38" bestFit="1" customWidth="1"/>
    <col min="7" max="7" width="8.7109375" style="38"/>
    <col min="8" max="8" width="11.42578125" style="38" customWidth="1"/>
    <col min="9" max="9" width="17" style="38" bestFit="1" customWidth="1"/>
    <col min="10" max="10" width="18.28515625" style="38" customWidth="1"/>
    <col min="11" max="16384" width="8.7109375" style="38"/>
  </cols>
  <sheetData>
    <row r="1" spans="1:10" s="37" customFormat="1" x14ac:dyDescent="0.25">
      <c r="A1" s="37" t="s">
        <v>54</v>
      </c>
      <c r="B1" s="55" t="s">
        <v>52</v>
      </c>
      <c r="C1" s="37" t="s">
        <v>53</v>
      </c>
      <c r="D1" s="37" t="s">
        <v>55</v>
      </c>
      <c r="E1" s="37" t="s">
        <v>56</v>
      </c>
      <c r="F1" s="37" t="s">
        <v>82</v>
      </c>
      <c r="H1" s="183" t="s">
        <v>108</v>
      </c>
      <c r="I1" s="184"/>
      <c r="J1" s="185"/>
    </row>
    <row r="2" spans="1:10" x14ac:dyDescent="0.25">
      <c r="A2" s="38" t="s">
        <v>349</v>
      </c>
      <c r="B2" s="176">
        <v>100</v>
      </c>
      <c r="C2" s="21">
        <v>44615</v>
      </c>
      <c r="D2" s="21">
        <v>44606</v>
      </c>
      <c r="H2" s="186"/>
      <c r="I2" s="187"/>
      <c r="J2" s="188"/>
    </row>
    <row r="3" spans="1:10" x14ac:dyDescent="0.25">
      <c r="A3" s="38" t="s">
        <v>614</v>
      </c>
      <c r="B3" s="176">
        <v>100</v>
      </c>
      <c r="C3" s="21">
        <v>44659</v>
      </c>
      <c r="D3" s="21">
        <v>44679</v>
      </c>
      <c r="H3" s="123" t="s">
        <v>109</v>
      </c>
      <c r="I3" s="124">
        <f>I12-J12</f>
        <v>2087.8500000000004</v>
      </c>
      <c r="J3" s="125"/>
    </row>
    <row r="4" spans="1:10" x14ac:dyDescent="0.25">
      <c r="A4" s="38" t="s">
        <v>1506</v>
      </c>
      <c r="B4" s="35">
        <v>150</v>
      </c>
      <c r="C4" s="21">
        <v>44910</v>
      </c>
      <c r="D4" s="21"/>
      <c r="E4" s="38" t="s">
        <v>1507</v>
      </c>
      <c r="H4" s="126" t="s">
        <v>53</v>
      </c>
      <c r="I4" s="127" t="s">
        <v>110</v>
      </c>
      <c r="J4" s="128" t="s">
        <v>111</v>
      </c>
    </row>
    <row r="5" spans="1:10" x14ac:dyDescent="0.25">
      <c r="A5" s="38" t="s">
        <v>1508</v>
      </c>
      <c r="B5" s="35">
        <v>50</v>
      </c>
      <c r="C5" s="21">
        <v>44912</v>
      </c>
      <c r="D5" s="21"/>
      <c r="H5" s="129">
        <v>43434</v>
      </c>
      <c r="I5" s="130">
        <v>6800</v>
      </c>
      <c r="J5" s="125"/>
    </row>
    <row r="6" spans="1:10" x14ac:dyDescent="0.25">
      <c r="A6" s="38" t="s">
        <v>1509</v>
      </c>
      <c r="B6" s="35">
        <v>200</v>
      </c>
      <c r="C6" s="21">
        <v>44926</v>
      </c>
      <c r="D6" s="21"/>
      <c r="H6" s="129">
        <v>43473</v>
      </c>
      <c r="I6" s="130">
        <v>400</v>
      </c>
      <c r="J6" s="125"/>
    </row>
    <row r="7" spans="1:10" x14ac:dyDescent="0.25">
      <c r="B7" s="35"/>
      <c r="C7" s="21"/>
      <c r="D7" s="21"/>
      <c r="H7" s="129">
        <v>43888</v>
      </c>
      <c r="I7" s="130"/>
      <c r="J7" s="125">
        <v>843.24</v>
      </c>
    </row>
    <row r="8" spans="1:10" x14ac:dyDescent="0.25">
      <c r="B8" s="35"/>
      <c r="C8" s="21"/>
      <c r="D8" s="21"/>
      <c r="H8" s="129">
        <v>44232</v>
      </c>
      <c r="I8" s="130"/>
      <c r="J8" s="125">
        <v>3417.54</v>
      </c>
    </row>
    <row r="9" spans="1:10" x14ac:dyDescent="0.25">
      <c r="B9" s="35"/>
      <c r="C9" s="21"/>
      <c r="D9" s="21"/>
      <c r="H9" s="129">
        <v>44550</v>
      </c>
      <c r="I9" s="130"/>
      <c r="J9" s="125">
        <v>851.37</v>
      </c>
    </row>
    <row r="10" spans="1:10" x14ac:dyDescent="0.25">
      <c r="B10" s="35"/>
      <c r="C10" s="21"/>
      <c r="D10" s="21"/>
      <c r="H10" s="129"/>
      <c r="I10" s="130"/>
      <c r="J10" s="125"/>
    </row>
    <row r="11" spans="1:10" x14ac:dyDescent="0.25">
      <c r="B11" s="35"/>
      <c r="C11" s="21"/>
      <c r="D11" s="21"/>
      <c r="H11" s="131"/>
      <c r="I11" s="130"/>
      <c r="J11" s="125"/>
    </row>
    <row r="12" spans="1:10" ht="15.75" thickBot="1" x14ac:dyDescent="0.3">
      <c r="B12" s="35"/>
      <c r="C12" s="21"/>
      <c r="D12" s="21"/>
      <c r="H12" s="132"/>
      <c r="I12" s="133">
        <f>SUM(I5:I11)</f>
        <v>7200</v>
      </c>
      <c r="J12" s="134">
        <f>SUM(J5:J11)</f>
        <v>5112.1499999999996</v>
      </c>
    </row>
    <row r="13" spans="1:10" x14ac:dyDescent="0.25">
      <c r="B13" s="35"/>
    </row>
    <row r="14" spans="1:10" x14ac:dyDescent="0.25">
      <c r="A14" s="99" t="s">
        <v>35</v>
      </c>
      <c r="B14" s="35">
        <f>SUM(B2:B13)</f>
        <v>600</v>
      </c>
    </row>
    <row r="15" spans="1:10" x14ac:dyDescent="0.25">
      <c r="B15" s="35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2022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2023-02-07T23:52:08Z</dcterms:modified>
</cp:coreProperties>
</file>